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manova_mv\Desktop\Закупки\План закупок\"/>
    </mc:Choice>
  </mc:AlternateContent>
  <bookViews>
    <workbookView xWindow="0" yWindow="0" windowWidth="25200" windowHeight="11850"/>
  </bookViews>
  <sheets>
    <sheet name="План Закупок на 2020 год" sheetId="4" r:id="rId1"/>
    <sheet name="Перечень изменений" sheetId="5" r:id="rId2"/>
  </sheets>
  <definedNames>
    <definedName name="_xlnm._FilterDatabase" localSheetId="0" hidden="1">'План Закупок на 2020 год'!$A$18:$P$112</definedName>
    <definedName name="_xlnm.Print_Area" localSheetId="0">'План Закупок на 2020 год'!$A$1:$P$294</definedName>
  </definedNames>
  <calcPr calcId="162913"/>
</workbook>
</file>

<file path=xl/calcChain.xml><?xml version="1.0" encoding="utf-8"?>
<calcChain xmlns="http://schemas.openxmlformats.org/spreadsheetml/2006/main">
  <c r="H188" i="4" l="1"/>
  <c r="H112" i="4"/>
  <c r="H187" i="4" l="1"/>
  <c r="H186" i="4"/>
  <c r="H110" i="4"/>
  <c r="H109" i="4"/>
  <c r="K246" i="4" l="1"/>
  <c r="K245" i="4"/>
  <c r="A246" i="4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K200" i="4"/>
  <c r="K199" i="4"/>
  <c r="A200" i="4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K132" i="4"/>
  <c r="A132" i="4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K131" i="4"/>
  <c r="K28" i="4"/>
  <c r="K27" i="4"/>
  <c r="K117" i="4" s="1"/>
  <c r="A20" i="4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N121" i="4" l="1"/>
  <c r="N122" i="4" s="1"/>
</calcChain>
</file>

<file path=xl/sharedStrings.xml><?xml version="1.0" encoding="utf-8"?>
<sst xmlns="http://schemas.openxmlformats.org/spreadsheetml/2006/main" count="3001" uniqueCount="389">
  <si>
    <t>№ 
п.п</t>
  </si>
  <si>
    <t xml:space="preserve">Условия договора </t>
  </si>
  <si>
    <t>Предмет договора</t>
  </si>
  <si>
    <t>Единица измерения</t>
  </si>
  <si>
    <t>наиме-
нование</t>
  </si>
  <si>
    <t>Регион поставки товаров (выполнения работ, оказание услуг)</t>
  </si>
  <si>
    <t>Сведения о начальной (максимальной) цене договора (цене лота)</t>
  </si>
  <si>
    <t>График осуществления процедур закупки</t>
  </si>
  <si>
    <t>Срок исполнения договора (месяц, год)</t>
  </si>
  <si>
    <t xml:space="preserve">Закупка в электронной форме </t>
  </si>
  <si>
    <t>да/нет</t>
  </si>
  <si>
    <t>Сведения 
о количестве (объеме)</t>
  </si>
  <si>
    <t>Планируемая дата или период размещения извещения о закупке (месяц, год)</t>
  </si>
  <si>
    <t>Код по 
ОКЕИ (Общероссийский классификатор единиц измерения)</t>
  </si>
  <si>
    <t>Способ
 закупки</t>
  </si>
  <si>
    <t>Примечание</t>
  </si>
  <si>
    <t>Наименование заказчика</t>
  </si>
  <si>
    <t>Адрес местонахождения заказчика</t>
  </si>
  <si>
    <t>Телефон заказчика</t>
  </si>
  <si>
    <t>Электронная почта заказчика</t>
  </si>
  <si>
    <t>ИНН</t>
  </si>
  <si>
    <t>КПП</t>
  </si>
  <si>
    <t>ОКАТО</t>
  </si>
  <si>
    <t>664033, Россия, Иркутская область, г. Иркутск, ул. Лермонтова, 257, офис 802</t>
  </si>
  <si>
    <t>Тел.: (395-2) : 790-574, факс:  (395-2) 790-691</t>
  </si>
  <si>
    <t xml:space="preserve">irk_es@es.irkutskenergo.ru
</t>
  </si>
  <si>
    <t>Отвественное подразделение</t>
  </si>
  <si>
    <t>Код по 
ОКТМО (общероссийский классификатор территорий муниципальных образований)</t>
  </si>
  <si>
    <t xml:space="preserve">Приложение </t>
  </si>
  <si>
    <t>к приказу ООО «Иркутскэнергосбыт»</t>
  </si>
  <si>
    <t>Совокупный  годовой  объем  планируемых  закупок  товаров  (работ,  услуг)  в соответствии с планом закупки товаров (работ, услуг) составляет</t>
  </si>
  <si>
    <t>рублей.</t>
  </si>
  <si>
    <t xml:space="preserve">Совокупный  годовой объем планируемых закупок товаров (работ, услуг), которые исключаются при расчете годового объема закупок товаров (работ, услуг),  которые  планируется  осуществить  по  результатам  закупки  товаров  (работ,  </t>
  </si>
  <si>
    <t>услуг),  участниками  которой  являются  только субъекты малого и 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</si>
  <si>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 и среднего предпринимательства, составляет</t>
  </si>
  <si>
    <t>рублей,</t>
  </si>
  <si>
    <t>(</t>
  </si>
  <si>
    <t>).</t>
  </si>
  <si>
    <t>Код по 
ОКВЭД2
(общероссийский  классификатор  видов     экономической
деятельности)</t>
  </si>
  <si>
    <t>Код по 
ОКПД2 (Общероссийский классификатор продукции по видам экономической деятельности)</t>
  </si>
  <si>
    <t>Код по 
ОКВЭД 2
(общероссийский  классификатор  видов     экономической
деятельности)</t>
  </si>
  <si>
    <t>Код по 
ОКПД 2 (Общероссийский классификатор продукции по видам экономической деятельности)</t>
  </si>
  <si>
    <t>Инновационная, высокотехнологичная продукция не закупается.</t>
  </si>
  <si>
    <t>процентов</t>
  </si>
  <si>
    <t>План закупок товаров, работ, услуг на 2020 год, участниками  которых  являются  только  субъекты  малого и среднего предпринимательства</t>
  </si>
  <si>
    <t>План закупок товаров, работ, услуг на 2021 год, участниками  которых  являются  только  субъекты  малого и среднего предпринимательства</t>
  </si>
  <si>
    <t>План закупок товаров, работ, услуг на 2022 год, участниками  которых  являются  только  субъекты  малого и среднего предпринимательства</t>
  </si>
  <si>
    <t>71.12.62</t>
  </si>
  <si>
    <t>71.12.40.129</t>
  </si>
  <si>
    <t>Обеспечение единства измерений (поверка средств измерений)</t>
  </si>
  <si>
    <t>штука</t>
  </si>
  <si>
    <t>г. Иркутск</t>
  </si>
  <si>
    <t>февраль 2020</t>
  </si>
  <si>
    <t>декабрь 2020</t>
  </si>
  <si>
    <t>Анализ предложений</t>
  </si>
  <si>
    <t>нет</t>
  </si>
  <si>
    <t>33.19</t>
  </si>
  <si>
    <t>33.19.10.000</t>
  </si>
  <si>
    <t>Ремонт средств измерений (Мультиметр цифровой)</t>
  </si>
  <si>
    <t>невозможно определить объем</t>
  </si>
  <si>
    <t>Ремонт средств измерений (Пирометр, термометр инфракрасного излучения)</t>
  </si>
  <si>
    <t>Ремонт средств измерений (Счетчик электронный эталонный Энергомера СЕ601)</t>
  </si>
  <si>
    <t>Ремонт средств измерений (Тонометр электронный)</t>
  </si>
  <si>
    <t>Ремонт средств измерений (Дальномер DLE150 и пр. (0,3-150) м)</t>
  </si>
  <si>
    <t>Ремонт средств измерений (Вольтамперфазометр Парма ВАФ-А, Ретометр М2, РС30)</t>
  </si>
  <si>
    <t>17.22</t>
  </si>
  <si>
    <t>17.22.1</t>
  </si>
  <si>
    <t>Поставка средств гигиены ( туалетная бумага)</t>
  </si>
  <si>
    <t>рул.</t>
  </si>
  <si>
    <t>сентябрь 2020</t>
  </si>
  <si>
    <t>сентябрь 2021</t>
  </si>
  <si>
    <t>аукцион</t>
  </si>
  <si>
    <t>да</t>
  </si>
  <si>
    <t>Участники закупки - только СМП</t>
  </si>
  <si>
    <t>Поставка средств гигиены (полотенца бумажные)</t>
  </si>
  <si>
    <t>17.23</t>
  </si>
  <si>
    <t>17.23.12</t>
  </si>
  <si>
    <t>Поставка конвертов бумажных</t>
  </si>
  <si>
    <t>Иркутская область</t>
  </si>
  <si>
    <t>июнь 2020</t>
  </si>
  <si>
    <t>17.12.1.</t>
  </si>
  <si>
    <t>17.12.14.119.</t>
  </si>
  <si>
    <t>Поставка бумаги для офисной техники формата А4 на 2 квартал 2020 года
(качество не ниже класса С)</t>
  </si>
  <si>
    <t>март 2020</t>
  </si>
  <si>
    <t>Поставка бумаги для офисной техники формата А4 на 3 квартал 2020 года
(качество не ниже класса С)</t>
  </si>
  <si>
    <t>Поставка бумаги для офисной техники формата А4 на 4 квартал 2020 года
(качество не ниже класса С)</t>
  </si>
  <si>
    <t>Поставка бумаги для офисной техники формата А4 (качество не ниже класса С) на 1 квартал 2021 года</t>
  </si>
  <si>
    <t>март 2021</t>
  </si>
  <si>
    <t>Поставка бумаги для офисной техники формата А4 (качество не ниже класса А) на 3 квартал 2020 года</t>
  </si>
  <si>
    <t>Поставка бумаги для офисной техники формата А4 (качество не ниже класса А) на 4 квартал 2020 года</t>
  </si>
  <si>
    <t>Поставка бумаги для офисной техники формата А4 (качество не ниже класса А) на 1 полугодие 2021 года</t>
  </si>
  <si>
    <t>июнь 2021</t>
  </si>
  <si>
    <t>28.23</t>
  </si>
  <si>
    <t xml:space="preserve">28.23.13.120 </t>
  </si>
  <si>
    <t xml:space="preserve">Поставка фискальных накопителей для ККМ </t>
  </si>
  <si>
    <t>май 2020</t>
  </si>
  <si>
    <t>анализ предложений</t>
  </si>
  <si>
    <t>ПТО</t>
  </si>
  <si>
    <t>сентябрь 2022</t>
  </si>
  <si>
    <t>сентябрь 2023</t>
  </si>
  <si>
    <t>январь 2021</t>
  </si>
  <si>
    <t>декабрь 2021</t>
  </si>
  <si>
    <t>январь 2022</t>
  </si>
  <si>
    <t>июнь 2022</t>
  </si>
  <si>
    <t>Поставка бумаги для офисной техники формата А4 на 2 квартал 2021 года
(качество не ниже класса С)</t>
  </si>
  <si>
    <t>Поставка бумаги для офисной техники формата А4 на 3 квартал 2021 года
(качество не ниже класса С)</t>
  </si>
  <si>
    <t>Поставка бумаги для офисной техники формата А4 на 4 квартал 2021 года
(качество не ниже класса С)</t>
  </si>
  <si>
    <t>Поставка бумаги для офисной техники формата А4 (качество не ниже класса С) на 1 квартал 2022 года</t>
  </si>
  <si>
    <t>март 2022</t>
  </si>
  <si>
    <t>Поставка бумаги для офисной техники формата А4 на 2 квартал 2022 года
(качество не ниже класса С)</t>
  </si>
  <si>
    <t>Поставка бумаги для офисной техники формата А4 на 3 квартал 2022 года
(качество не ниже класса С)</t>
  </si>
  <si>
    <t>Поставка бумаги для офисной техники формата А4 на 4 квартал 2022 года
(качество не ниже класса С)</t>
  </si>
  <si>
    <t>декабрь 2022</t>
  </si>
  <si>
    <t>Поставка бумаги для офисной техники формата А4 (качество не ниже класса С) на 1 квартал 2023 года</t>
  </si>
  <si>
    <t>март 2023</t>
  </si>
  <si>
    <t>Поставка бумаги для офисной техники формата А4 (качество не ниже класса А) на 3 квартал 2021 года</t>
  </si>
  <si>
    <t>Поставка бумаги для офисной техники формата А4 (качество не ниже класса А) на 4 квартал 2021 года</t>
  </si>
  <si>
    <t>Поставка бумаги для офисной техники формата А4 (качество не ниже класса А) на 1 полугодие 2022 года</t>
  </si>
  <si>
    <t>Поставка бумаги для офисной техники формата А4 (качество не ниже класса А) на 3 квартал 2022 года</t>
  </si>
  <si>
    <t>Поставка бумаги для офисной техники формата А4 (качество не ниже класса А) на 4 квартал 2022 года</t>
  </si>
  <si>
    <t>Поставка бумаги для офисной техники формата А4 (качество не ниже класса А) на 1 полугодие 2023 года</t>
  </si>
  <si>
    <t>июнь 2023</t>
  </si>
  <si>
    <t>ОКСиКР</t>
  </si>
  <si>
    <t>33.20</t>
  </si>
  <si>
    <t>33.20.3</t>
  </si>
  <si>
    <t>комплект</t>
  </si>
  <si>
    <t>41.20</t>
  </si>
  <si>
    <t>41.20.40</t>
  </si>
  <si>
    <t>113</t>
  </si>
  <si>
    <t>кубический метр</t>
  </si>
  <si>
    <t>с. Хомутово</t>
  </si>
  <si>
    <t>август 2020</t>
  </si>
  <si>
    <t>Аукцион</t>
  </si>
  <si>
    <t>Реконструкция административного здания г. Тулун, пер. Энергетиков, 1А - строительство внешней канализации</t>
  </si>
  <si>
    <t>018</t>
  </si>
  <si>
    <t>погонный метр</t>
  </si>
  <si>
    <t>г. Тулун</t>
  </si>
  <si>
    <t>июль 2020</t>
  </si>
  <si>
    <t>43.21</t>
  </si>
  <si>
    <t>43.21.10</t>
  </si>
  <si>
    <t>Реконструкция системы электроснабжения адм. здания 
г. Братск, ул. 25 летия БГС, 37 б</t>
  </si>
  <si>
    <t>г. Братск</t>
  </si>
  <si>
    <t>апрель 2020</t>
  </si>
  <si>
    <t>43.3</t>
  </si>
  <si>
    <t>43.39.1</t>
  </si>
  <si>
    <t>055</t>
  </si>
  <si>
    <t>квадратный метр</t>
  </si>
  <si>
    <t>невозможно отобразить объем</t>
  </si>
  <si>
    <t>Ремонт помещений в административном здании по адресу: г. Иркутск, ул. Байкальская, 259</t>
  </si>
  <si>
    <t>Ремонт помещений в административном здании по адресу: г. Иркутск, ул. Мухиной, 2Г</t>
  </si>
  <si>
    <t>октябрь 2020</t>
  </si>
  <si>
    <t>Ремонт помещений в административном здании по адресу: Иркутская обл., п. Усть-Уда, ул. Лермонтова, 1а</t>
  </si>
  <si>
    <t>п. Усть-Уда</t>
  </si>
  <si>
    <t>Ремонт помещений административного здания Боханского производственного участка Восточного отделения по адресу: Иркутская обл., п. Бохан, ул. К. Маркса, 2Г</t>
  </si>
  <si>
    <t>п. Бохан</t>
  </si>
  <si>
    <t>Ремонт помещений административного здания Зиминского производственного участка Саянского отделения по адресу: Иркутская обл., г. Зима, ул. Ленина, 13</t>
  </si>
  <si>
    <t>г. Зима</t>
  </si>
  <si>
    <t>ноябрь 2020</t>
  </si>
  <si>
    <t>Ремонт помещений административного здания Тайшетского отделения по адресу: Иркутская обл., г. Тайшет, ул. Суворова, 6а</t>
  </si>
  <si>
    <t>г. Тайшет</t>
  </si>
  <si>
    <t>Ремонт помещений административного здания Братского отделения по адресу: Иркутская обл., г. Братск, ул. 25-летия БГС, 37Б</t>
  </si>
  <si>
    <t>п. Покосное</t>
  </si>
  <si>
    <t>Ремонт помещений административного здания Усть-Илимского отделения ООО "Иркутскэнергосбыт" по адресу: Иркутская обл., г. Усть-Илимск, ул. К. Маркса, 35</t>
  </si>
  <si>
    <t>г.Усть-Илимск</t>
  </si>
  <si>
    <t>Ремонт помещений Казачинско-Ленского производственного участка Усть-Кутского отделения ООО "Иркутскэнергосбыт" по адресу: Иркутская обл., п. Магистральный, ул. Вокзальная, 3</t>
  </si>
  <si>
    <t>п. Магистральный</t>
  </si>
  <si>
    <t>январь 2020</t>
  </si>
  <si>
    <t>Ремонт помещений административного здания Усть-Кутского отделения ООО "Иркутскэнергосбыт" по адресу: Иркутская обл., г. Усть-Кут, ул. Кирова, 23 (цокольный этаж)</t>
  </si>
  <si>
    <t>г. Усть-Кут</t>
  </si>
  <si>
    <t xml:space="preserve">Реконструкция фасада адм.  2-х этажного здания г. Ангарск, 89 квартал, 37 </t>
  </si>
  <si>
    <t>г. Ангарск</t>
  </si>
  <si>
    <t>июль 2021</t>
  </si>
  <si>
    <t>октябрь 2021</t>
  </si>
  <si>
    <t>Строительство закрытый автостоянки 
г. Саянск, м-он Мирный, 30</t>
  </si>
  <si>
    <t>г. Саянск</t>
  </si>
  <si>
    <t>Ремонт помещений в административном здании по адресу: г. Иркутск, ул. Байкальская, 239</t>
  </si>
  <si>
    <t>Ремонт помещений в административном здании по адресу: г. Иркутск, ул. Лермонтова, 257</t>
  </si>
  <si>
    <t xml:space="preserve">Ремонт помещений в административном здании по адресу: г. Иркутск, ул. Депутатская, 83   </t>
  </si>
  <si>
    <t xml:space="preserve">Ремонт помещений в административном здании по адресу: г. Ангарск, ул. Трудовые резервы, 34 </t>
  </si>
  <si>
    <t xml:space="preserve">Ремонт помещений в административном здании по адресу: г. Иркутск, ул. Ядринцева,1 </t>
  </si>
  <si>
    <t>Ремонт помещений Осинского производственного участка Восточного отделения ООО "Иркутскэнергосбыт" по адресу: Иркутская обл.,п.Оса, ул.Сведлова, 83а</t>
  </si>
  <si>
    <t>п. Оса</t>
  </si>
  <si>
    <t xml:space="preserve">Ремонт помещений Хомутовского производственного участка Восточного отделения ООО "Иркутскэнергосбыт" по адресу: Иркутская обл, с.Хомутово,  ул.Некрасова, 2  </t>
  </si>
  <si>
    <t>Ремонт помещений Эхирит-Булагатского производственного участка Восточного отделения ООО "Иркутскэнергосбыт" по адресу: Иркутская обл., п. Усть-Ордынский, ул.50 лет Октября, 64а</t>
  </si>
  <si>
    <t>п. Усть-Ордынский</t>
  </si>
  <si>
    <t>Ремонт помещений Заларинского производственного участка Саянского отделения ООО "Иркутскэнергосбыт" по адресу: Иркутская обл., п Залари, ул.Ленина, 105 б</t>
  </si>
  <si>
    <t>п. Залари</t>
  </si>
  <si>
    <t>Ремонт помещений Нукутского  производственного участка Восточного отделения ООО "Иркутскэнергосбыт" по адресу: Иркутская обл, п. Новонукутский, ул. Майская, 29 а</t>
  </si>
  <si>
    <t>п. Новонукутский</t>
  </si>
  <si>
    <t xml:space="preserve">Ремонт помещений административного здания Нижнеилимского  отделения по адресу: Иркутская обл., п.Н.Игирма, ул. Дружбы, 27а, пом. 2           </t>
  </si>
  <si>
    <t>п.Н.Игирма</t>
  </si>
  <si>
    <t xml:space="preserve">Ремонт помещений административного здания Мамско-Чуйского отделения по адресу: Иркутская обл., п. Мама, ул. Первомайская,1          </t>
  </si>
  <si>
    <t>п. Мама</t>
  </si>
  <si>
    <t>Реконструкция адм. здания п. Кутулик, ул. Советская, 49А (строительство системы инженерного обеспечения здания)</t>
  </si>
  <si>
    <t>п. Кутулик</t>
  </si>
  <si>
    <t>май 2022</t>
  </si>
  <si>
    <t>июль 2022</t>
  </si>
  <si>
    <t>Реконструкция административного здания г. Тулун, пер. Энергетиков, 1А - (реконструкция мансарды)</t>
  </si>
  <si>
    <t>август 2022</t>
  </si>
  <si>
    <t>Реконструкция адм. здания 
п. Куйтун (строительство системы водоснабжения здания)</t>
  </si>
  <si>
    <t>п. Куйтун</t>
  </si>
  <si>
    <t>Реконструкция системы автономного отопления в гаражных боксах г.Тулун, пер. Энергетиков, 1 А</t>
  </si>
  <si>
    <t>Реконструкция адм. здания п. Новонукутский (строительство системы инженерного обеспечения здания)</t>
  </si>
  <si>
    <t>Ремонт помещений административного здания Шелеховского отделения по адресу: Иркутская обл., г. Шелехов, 3 квартал, дом 14</t>
  </si>
  <si>
    <t>г. Шелехов</t>
  </si>
  <si>
    <t>Ремонт помещений Качугского производственного участка Восточного отделения ООО "Иркутскэнергосбыт" по адресу: Иркутская обл., п. Качуг, ул.Еловая, 11</t>
  </si>
  <si>
    <t>п. Качуг</t>
  </si>
  <si>
    <t xml:space="preserve">Ремонт помещений административного здания Усольского отделения по адресу: Иркутская обл., г.Усолье-Сибирское, ул. Менделеева, 71        </t>
  </si>
  <si>
    <t>г. Усолье-Сибирское</t>
  </si>
  <si>
    <t>Ремонт помещений Аларского производственного участка Восточного отделения ООО "Иркутскэнергосбыт" по адресу: Иркутская обл., п. Кутулик, ул.Советская, 49А</t>
  </si>
  <si>
    <t>Ремонт помещений Чунского производственного участка Тайшетского отделения ООО "Иркутскэнергосбыт" по адресу: Иркутская обл.,  п.г.т.Чунский, ул. 50 лет Октября, 109Г</t>
  </si>
  <si>
    <t>п.г.т.Чунский</t>
  </si>
  <si>
    <t xml:space="preserve">Ремонт помещений Куйтунского производственного участка Тулунского отделения ООО "Иркутскэнергосбыт" по адресу: Иркутская обл., п. Куйтун, ул.К.Маркса, 34Б    </t>
  </si>
  <si>
    <t xml:space="preserve"> п. Куйтун</t>
  </si>
  <si>
    <t>Ремонт помещений производственного участка Тулунского отделения ООО "Иркутскэнергосбыт" по адресу: Иркутская обл., г. Нижнеудинск, ул. Октябрьская, д.1</t>
  </si>
  <si>
    <t>г.Нижнеудинск</t>
  </si>
  <si>
    <t xml:space="preserve">Ремонт помещений административного здания Усть-Кутского отделения по адресу: Иркутская обл.,  г.Усть-Кут, ул. Кирова 23 (3й этаж)                 </t>
  </si>
  <si>
    <t>г.Усть-Кут</t>
  </si>
  <si>
    <t>ноябрь 2021</t>
  </si>
  <si>
    <t>февраль 2021</t>
  </si>
  <si>
    <t>апрель 2021</t>
  </si>
  <si>
    <t>май 2021</t>
  </si>
  <si>
    <t>август 2021</t>
  </si>
  <si>
    <t>октябрь 2022</t>
  </si>
  <si>
    <t>февраль 2022</t>
  </si>
  <si>
    <t>апрель 2022</t>
  </si>
  <si>
    <t>ноябрь 2022</t>
  </si>
  <si>
    <t>Общий отдел</t>
  </si>
  <si>
    <t>79.90.</t>
  </si>
  <si>
    <t xml:space="preserve">79.90           </t>
  </si>
  <si>
    <t>Оказание услуг по бронированию и оформлению проездных документов, гостиничных номеров, иных услуг, необходимых при направлении сотрудников в служебную командировку</t>
  </si>
  <si>
    <t>усл. штука</t>
  </si>
  <si>
    <t>невозможно указать обьем</t>
  </si>
  <si>
    <t>81.21.9</t>
  </si>
  <si>
    <t>81.21.10</t>
  </si>
  <si>
    <t>Услуги по уборке служебных, бытовых, производственных помещений, территории на объектах ООО "Иркутскэнергосбыт" в г. Ангарск, р.п. Мегет, г. Усолье-Сибирское</t>
  </si>
  <si>
    <t xml:space="preserve">25703000, 25736000         </t>
  </si>
  <si>
    <t>Ангарск                  Усолье - Сибирское</t>
  </si>
  <si>
    <t>Услуги по уборке служебных, бытовых, производственных помещений, территории на объектах ООО "Иркутскэнергосбыт" в г. Иркутск</t>
  </si>
  <si>
    <t>Услуги по уборке служебных, бытовых, производственных помещений, территории на объектах ООО "Иркутскэнергосбыт" в г. Киренск</t>
  </si>
  <si>
    <t>г. Киренск</t>
  </si>
  <si>
    <t>Услуги по уборке служебных, бытовых, производственных помещений, территории на объектах ООО "Иркутскэнергосбыт" в г. Черемхово, п. Кутулик</t>
  </si>
  <si>
    <t>г. Черемхово</t>
  </si>
  <si>
    <t xml:space="preserve">Услуги по уборке служебных, бытовых, производственных помещений, территории на объектах ООО "Иркутскэнергосбыт" в г. Шелехов, </t>
  </si>
  <si>
    <t>25655000  25634000</t>
  </si>
  <si>
    <t>Шелехов                     Слюдянка</t>
  </si>
  <si>
    <t>Услуги по уборке служебных, бытовых, производственных помещений, территории на объектах ООО "Иркутскэнергосбыт" в г. Тайшет</t>
  </si>
  <si>
    <t>Услуги по уборке служебных, бытовых, производственных помещений, территории на объектах ООО "Иркутскэнергосбыт" в г. Нижнеудинск, п. Куйтун</t>
  </si>
  <si>
    <t>25628000                  25632000   25622000</t>
  </si>
  <si>
    <t>Нижнеудинск                              Куйтун</t>
  </si>
  <si>
    <t>Услуги по уборке служебных, бытовых, производственных помещений, территории на объектах ООО "Иркутскэнергосбыт" в г. Саянск, п. Залари, п. Ново-Нукутский</t>
  </si>
  <si>
    <t>25756000        25608000   25629000</t>
  </si>
  <si>
    <t>Саянск                            Залари                              Ново - Нукутский</t>
  </si>
  <si>
    <t>Услуги по уборке служебных, бытовых, производственных помещений, территории на объектах ООО "Иркутскэнергосбыт" в г. Братск, г. Усть-Илимск</t>
  </si>
  <si>
    <t>25714000                 25738000</t>
  </si>
  <si>
    <t>Братск                           Усть - Илимск</t>
  </si>
  <si>
    <t>Услуги по уборке служебных, бытовых, производственных помещений, территории на объектах ООО "Иркутскэнергосбыт" в г. п. Жигалово, п. Качуг, п. Усть-Ордынский, п. Бохан, п. Баяндай, п. Усть-Уда, с. Оса, с. Хомутово</t>
  </si>
  <si>
    <t>25606000 25618000  25607000 25609000 25631000 25646000</t>
  </si>
  <si>
    <t>п. Жигалово, п. Качуг, п. Усть-Ордынский, п. Бохан, п. Баяндай, п. Усть-Уда, с. Оса, с. Хомутово</t>
  </si>
  <si>
    <t>81.21.9\</t>
  </si>
  <si>
    <t>Услуги по уборке служебных, бытовых, производственных помещений, территории на объектах ООО "Иркутскэнергосбыт" в г.  Железногорск - Илимский</t>
  </si>
  <si>
    <t>г.Железногорск-Илимский</t>
  </si>
  <si>
    <t>январь 2023</t>
  </si>
  <si>
    <t>январь 2024</t>
  </si>
  <si>
    <t>УЖКХ</t>
  </si>
  <si>
    <t>53.20</t>
  </si>
  <si>
    <t>53.20.11.190</t>
  </si>
  <si>
    <t>796</t>
  </si>
  <si>
    <t>г.Иркутск</t>
  </si>
  <si>
    <t>1,45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</si>
  <si>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1,14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</si>
  <si>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3,32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</si>
  <si>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2,02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</si>
  <si>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1,53 руб. с НДС за один доставленный документ для городской местности;  3,41 руб. с НДС за один доставленный документ для сельской местности; (цена договора определяется как произведение цены доставки одного документа и фактического количества доставленных документов)</t>
  </si>
  <si>
    <t>1,45 руб. с НДС за один доставленный документ для городской местности;  3,32 руб. с НДС за один доставленный документ для сельской местности; (цена договора определяется как произведение цены доставки одного документа и фактического количества доставленных документов)</t>
  </si>
  <si>
    <t>2,31 руб. с НДС за один доставленный документ для городской местности; 3,32 руб. с НДС за один доставленный документ для сельской местности; (цена договора определяется как произведение цены доставки одного документа и фактического количества доставленных документов)</t>
  </si>
  <si>
    <t>1,40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</si>
  <si>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2,19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</si>
  <si>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2,45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</si>
  <si>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9,00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</si>
  <si>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47.54</t>
  </si>
  <si>
    <t>47.54.10.000</t>
  </si>
  <si>
    <t>Поставка подарочных сертификатов на приобретение электроники</t>
  </si>
  <si>
    <t>47.75.1</t>
  </si>
  <si>
    <t>47.75.10.000</t>
  </si>
  <si>
    <t>Поставка подарочных сертификатов на приобретение парфюмерии и косметики</t>
  </si>
  <si>
    <t>46.49.43</t>
  </si>
  <si>
    <t>46.49.33</t>
  </si>
  <si>
    <t>Поставка подарочных сертификатов на приобретение спортивных тренажеров, одежды и обуви, снаряжения для туризма и активного отдыха</t>
  </si>
  <si>
    <t>58.19</t>
  </si>
  <si>
    <t>58.19.13.120</t>
  </si>
  <si>
    <t>Изготовление и поставка сувенирной полиграфической продукции</t>
  </si>
  <si>
    <t>17.23;
26.20.3;
32.99</t>
  </si>
  <si>
    <t>17.23.13.191;
26.20.22;
32.99.12.110</t>
  </si>
  <si>
    <t>73.11</t>
  </si>
  <si>
    <t>73.11.11</t>
  </si>
  <si>
    <r>
      <t xml:space="preserve"> Доставка Документов в зоне обслуживания </t>
    </r>
    <r>
      <rPr>
        <b/>
        <sz val="14"/>
        <rFont val="Times New Roman"/>
        <family val="1"/>
        <charset val="204"/>
      </rPr>
      <t xml:space="preserve">Левобережного отделения </t>
    </r>
    <r>
      <rPr>
        <sz val="14"/>
        <rFont val="Times New Roman"/>
        <family val="1"/>
        <charset val="204"/>
      </rPr>
      <t>ООО «Иркутскэнергосбыт» (Свердловский, Ленинский округа г.Иркутска, примыкающие к ним населенные пункты Иркутского района)</t>
    </r>
  </si>
  <si>
    <r>
      <t xml:space="preserve"> Доставка Документов в зоне обслуживания </t>
    </r>
    <r>
      <rPr>
        <b/>
        <sz val="14"/>
        <rFont val="Times New Roman"/>
        <family val="1"/>
        <charset val="204"/>
      </rPr>
      <t xml:space="preserve">Правобережного отделения </t>
    </r>
    <r>
      <rPr>
        <sz val="14"/>
        <rFont val="Times New Roman"/>
        <family val="1"/>
        <charset val="204"/>
      </rPr>
      <t>ООО «Иркутскэнергосбыт» (Правобережный, Октябрьский округа г.Иркутска, примыкающие к ним населенные пункты Иркутского района)</t>
    </r>
  </si>
  <si>
    <r>
      <t>Доставка Документов на территории городской и сельской местности  в зоне обслуживания</t>
    </r>
    <r>
      <rPr>
        <b/>
        <sz val="14"/>
        <rFont val="Times New Roman"/>
        <family val="1"/>
        <charset val="204"/>
      </rPr>
      <t xml:space="preserve"> Ангарского отделения </t>
    </r>
    <r>
      <rPr>
        <sz val="14"/>
        <rFont val="Times New Roman"/>
        <family val="1"/>
        <charset val="204"/>
      </rPr>
      <t xml:space="preserve">ООО «Иркутскэнергосбыт» </t>
    </r>
  </si>
  <si>
    <r>
      <t xml:space="preserve">Доставка Документов на территории городской и сельской местности  в зоне обслуживания </t>
    </r>
    <r>
      <rPr>
        <b/>
        <sz val="14"/>
        <rFont val="Times New Roman"/>
        <family val="1"/>
        <charset val="204"/>
      </rPr>
      <t xml:space="preserve">Шелеховского отделения </t>
    </r>
    <r>
      <rPr>
        <sz val="14"/>
        <rFont val="Times New Roman"/>
        <family val="1"/>
        <charset val="204"/>
      </rPr>
      <t xml:space="preserve">ООО «Иркутскэнергосбыт» </t>
    </r>
  </si>
  <si>
    <r>
      <t xml:space="preserve">Доставка Документов на территории сельской местности  в зоне обслуживания </t>
    </r>
    <r>
      <rPr>
        <b/>
        <sz val="14"/>
        <rFont val="Times New Roman"/>
        <family val="1"/>
        <charset val="204"/>
      </rPr>
      <t>Восточного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отделения</t>
    </r>
    <r>
      <rPr>
        <sz val="14"/>
        <rFont val="Times New Roman"/>
        <family val="1"/>
        <charset val="204"/>
      </rPr>
      <t xml:space="preserve"> ООО «Иркутскэнергосбыт» </t>
    </r>
  </si>
  <si>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Доставка Документов на территории городской и сельской местности в зоне обслуживания</t>
    </r>
    <r>
      <rPr>
        <b/>
        <sz val="14"/>
        <rFont val="Times New Roman"/>
        <family val="1"/>
        <charset val="204"/>
      </rPr>
      <t xml:space="preserve"> Слюдянского отделения </t>
    </r>
    <r>
      <rPr>
        <sz val="14"/>
        <rFont val="Times New Roman"/>
        <family val="1"/>
        <charset val="204"/>
      </rPr>
      <t>ООО «Иркутскэнергосбыт»</t>
    </r>
  </si>
  <si>
    <r>
      <t xml:space="preserve">Доставка Документов на территории городской и сельской местности в зоне обслуживания </t>
    </r>
    <r>
      <rPr>
        <b/>
        <sz val="14"/>
        <rFont val="Times New Roman"/>
        <family val="1"/>
        <charset val="204"/>
      </rPr>
      <t>Усольского отделения</t>
    </r>
    <r>
      <rPr>
        <sz val="14"/>
        <rFont val="Times New Roman"/>
        <family val="1"/>
        <charset val="204"/>
      </rPr>
      <t xml:space="preserve"> ООО «Иркутскэнергосбыт»</t>
    </r>
  </si>
  <si>
    <r>
      <t xml:space="preserve">Доставка Документов на территории городской и сельской местности в зоне обслуживания </t>
    </r>
    <r>
      <rPr>
        <b/>
        <sz val="14"/>
        <rFont val="Times New Roman"/>
        <family val="1"/>
        <charset val="204"/>
      </rPr>
      <t>Черемховского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отделения </t>
    </r>
    <r>
      <rPr>
        <sz val="14"/>
        <rFont val="Times New Roman"/>
        <family val="1"/>
        <charset val="204"/>
      </rPr>
      <t>ООО «Иркутскэнергосбыт»</t>
    </r>
  </si>
  <si>
    <r>
      <t xml:space="preserve">Доставка Документов на территории городской и сельской местности в зоне обслуживания </t>
    </r>
    <r>
      <rPr>
        <b/>
        <sz val="14"/>
        <rFont val="Times New Roman"/>
        <family val="1"/>
        <charset val="204"/>
      </rPr>
      <t>Саянского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отделения</t>
    </r>
    <r>
      <rPr>
        <sz val="14"/>
        <rFont val="Times New Roman"/>
        <family val="1"/>
        <charset val="204"/>
      </rPr>
      <t xml:space="preserve"> ООО «Иркутскэнергосбыт»</t>
    </r>
  </si>
  <si>
    <r>
      <t xml:space="preserve">Доставка Документов на территории городской и сельской местности в зоне обслуживания </t>
    </r>
    <r>
      <rPr>
        <b/>
        <sz val="14"/>
        <rFont val="Times New Roman"/>
        <family val="1"/>
        <charset val="204"/>
      </rPr>
      <t>Тулунского отделения</t>
    </r>
    <r>
      <rPr>
        <sz val="14"/>
        <rFont val="Times New Roman"/>
        <family val="1"/>
        <charset val="204"/>
      </rPr>
      <t xml:space="preserve"> ООО «Иркутскэнергосбыт»</t>
    </r>
  </si>
  <si>
    <r>
      <t xml:space="preserve">Доставка Документов на территории городской и сельской местности в зоне обслуживания </t>
    </r>
    <r>
      <rPr>
        <b/>
        <sz val="14"/>
        <rFont val="Times New Roman"/>
        <family val="1"/>
        <charset val="204"/>
      </rPr>
      <t>Тайшетского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отделения</t>
    </r>
    <r>
      <rPr>
        <sz val="14"/>
        <rFont val="Times New Roman"/>
        <family val="1"/>
        <charset val="204"/>
      </rPr>
      <t xml:space="preserve"> ООО «Иркутскэнергосбыт»</t>
    </r>
  </si>
  <si>
    <r>
      <t xml:space="preserve">Доставка Документов в многоквартирных домах (территория города Братска, Падун, Энергетик, Гидростроитель) в зоне обслуживания </t>
    </r>
    <r>
      <rPr>
        <b/>
        <sz val="14"/>
        <rFont val="Times New Roman"/>
        <family val="1"/>
        <charset val="204"/>
      </rPr>
      <t xml:space="preserve">Братского отделения </t>
    </r>
    <r>
      <rPr>
        <sz val="14"/>
        <rFont val="Times New Roman"/>
        <family val="1"/>
        <charset val="204"/>
      </rPr>
      <t>ООО «Иркутскэнергосбыт»</t>
    </r>
  </si>
  <si>
    <r>
      <t xml:space="preserve">Доставка Документов на территории частного сектора (Братский район, Падун, Энергетик, Гидростроитель) и сельской местности в зоне обслуживания </t>
    </r>
    <r>
      <rPr>
        <b/>
        <sz val="14"/>
        <rFont val="Times New Roman"/>
        <family val="1"/>
        <charset val="204"/>
      </rPr>
      <t xml:space="preserve">Братского отделения </t>
    </r>
    <r>
      <rPr>
        <sz val="14"/>
        <rFont val="Times New Roman"/>
        <family val="1"/>
        <charset val="204"/>
      </rPr>
      <t>ООО «Иркутскэнергосбыт»</t>
    </r>
  </si>
  <si>
    <r>
      <t xml:space="preserve">Доставка Документов на территории городской и сельской местности в зоне обслуживания </t>
    </r>
    <r>
      <rPr>
        <b/>
        <sz val="14"/>
        <rFont val="Times New Roman"/>
        <family val="1"/>
        <charset val="204"/>
      </rPr>
      <t>Нижнеилимского отделения</t>
    </r>
    <r>
      <rPr>
        <sz val="14"/>
        <rFont val="Times New Roman"/>
        <family val="1"/>
        <charset val="204"/>
      </rPr>
      <t xml:space="preserve"> ООО «Иркутскэнергосбыт»</t>
    </r>
  </si>
  <si>
    <r>
      <t xml:space="preserve">Доставка Документов на территории городской и сельской местности в зоне обслуживания </t>
    </r>
    <r>
      <rPr>
        <b/>
        <sz val="14"/>
        <rFont val="Times New Roman"/>
        <family val="1"/>
        <charset val="204"/>
      </rPr>
      <t xml:space="preserve">Усть-Илимского отделения </t>
    </r>
    <r>
      <rPr>
        <sz val="14"/>
        <rFont val="Times New Roman"/>
        <family val="1"/>
        <charset val="204"/>
      </rPr>
      <t>ООО «Иркутскэнергосбыт»</t>
    </r>
  </si>
  <si>
    <r>
      <t>Доставка Документов на территории городской и сельской местности в зоне обслуживания</t>
    </r>
    <r>
      <rPr>
        <b/>
        <sz val="14"/>
        <rFont val="Times New Roman"/>
        <family val="1"/>
        <charset val="204"/>
      </rPr>
      <t xml:space="preserve"> Усть-Кутского отделения </t>
    </r>
    <r>
      <rPr>
        <sz val="14"/>
        <rFont val="Times New Roman"/>
        <family val="1"/>
        <charset val="204"/>
      </rPr>
      <t xml:space="preserve">ООО «Иркутскэнергосбыт» </t>
    </r>
  </si>
  <si>
    <r>
      <t xml:space="preserve">Доставка Документов на территории городской и сельской местности в зоне обслуживания </t>
    </r>
    <r>
      <rPr>
        <b/>
        <sz val="14"/>
        <rFont val="Times New Roman"/>
        <family val="1"/>
        <charset val="204"/>
      </rPr>
      <t xml:space="preserve">Киренского отделения </t>
    </r>
    <r>
      <rPr>
        <sz val="14"/>
        <rFont val="Times New Roman"/>
        <family val="1"/>
        <charset val="204"/>
      </rPr>
      <t xml:space="preserve">ООО «Иркутскэнергосбыт» </t>
    </r>
  </si>
  <si>
    <r>
      <t xml:space="preserve">Доставка Документов на территории городской и сельской местности в зоне обслуживания </t>
    </r>
    <r>
      <rPr>
        <b/>
        <sz val="14"/>
        <rFont val="Times New Roman"/>
        <family val="1"/>
        <charset val="204"/>
      </rPr>
      <t>Мамско-Чуйского отделения</t>
    </r>
    <r>
      <rPr>
        <sz val="14"/>
        <rFont val="Times New Roman"/>
        <family val="1"/>
        <charset val="204"/>
      </rPr>
      <t xml:space="preserve"> ООО «Иркутскэнергосбыт» </t>
    </r>
  </si>
  <si>
    <t>ОИТ</t>
  </si>
  <si>
    <t>74.9</t>
  </si>
  <si>
    <t>74.90.19</t>
  </si>
  <si>
    <t>Техническое сопровождение системы на платформе 1С</t>
  </si>
  <si>
    <t>чел.ч</t>
  </si>
  <si>
    <t>Участники закупки - только СМП 
НМЦ указана за 1 чел.час; сумма договора не может превышать 3681 000 рублей без НДС.</t>
  </si>
  <si>
    <t>Участники закупки - только СМП 
НМЦ указана за 1 чел.час.</t>
  </si>
  <si>
    <t>декабрь 2023</t>
  </si>
  <si>
    <t>95.11</t>
  </si>
  <si>
    <t>95.11.1</t>
  </si>
  <si>
    <t xml:space="preserve">Услуги по техническому обслуживанию и ремонту аппаратно-программного комплекса системы управления очередью </t>
  </si>
  <si>
    <t>62.03.13</t>
  </si>
  <si>
    <t>62.02.30</t>
  </si>
  <si>
    <t>Услуги по техническому сопровождению и сервисной поддержке контакт-центра
ООО "Иркутскэнергосбыт"</t>
  </si>
  <si>
    <t>Реконструкция системы электроснабжения адм. здания г. Братск, ул. 25 летия БГС, 37 б</t>
  </si>
  <si>
    <t>Ремонт помещений в административном здании по адресу: г. Иркутск, проезд Юрия Тена, 19</t>
  </si>
  <si>
    <t>Перечень изменений и дополнений</t>
  </si>
  <si>
    <t>Изменена строка 5 (колонка 5).</t>
  </si>
  <si>
    <t>к Плану закупок ООО «Иркутскэнергосбыт» на 2020 год:</t>
  </si>
  <si>
    <t>Ремонт средств измерений (Секундомер СОСпр-26-2 0-60*60**)</t>
  </si>
  <si>
    <t>82.20</t>
  </si>
  <si>
    <t>82.20.10</t>
  </si>
  <si>
    <t>Приём показаний от потребителей -физических лиц электрической и тепловой энергии ООО "Иркутскэнергосбыт"</t>
  </si>
  <si>
    <t>Цена 1-го принятого показания 1,55 руб. с НДС (цена договора определяется как произведение фактического количества принятых показаний на цену одного принятого показания)</t>
  </si>
  <si>
    <t>апрель 2023</t>
  </si>
  <si>
    <t>Изменена строка 36 (колонки 11-13); изменена строка 84 (колонки  8, 11-13); дополнен строками 90-91.</t>
  </si>
  <si>
    <t>95.11.10</t>
  </si>
  <si>
    <t>апрель  2021</t>
  </si>
  <si>
    <r>
      <t xml:space="preserve">Услуги по техническому обслуживанию, </t>
    </r>
    <r>
      <rPr>
        <b/>
        <sz val="14"/>
        <rFont val="Times New Roman"/>
        <family val="1"/>
        <charset val="204"/>
      </rPr>
      <t>настройке</t>
    </r>
    <r>
      <rPr>
        <sz val="14"/>
        <rFont val="Times New Roman"/>
        <family val="1"/>
        <charset val="204"/>
      </rPr>
      <t xml:space="preserve"> и ремонту аппаратно-программного комплекса системы управления очередью </t>
    </r>
  </si>
  <si>
    <t>авгвст 2020</t>
  </si>
  <si>
    <t>Изменена строка 21 (колонки 5-13); изменена строка 33 (колонки 11-13); изменена строка 87 (колонки 4,5,8,12,13); изменена строка 89 (колонки 11-13)</t>
  </si>
  <si>
    <t xml:space="preserve"> </t>
  </si>
  <si>
    <t>Ремонт помещений Еланцинского производственного участка Восточного отделения ООО "Иркутскэнергосбыт" по адресу: Иркутская обл., п. Еланцы, ул. Пенкальского, д.4А</t>
  </si>
  <si>
    <t>п. Еланцы</t>
  </si>
  <si>
    <t>Возведение объекта некапитального строения:  Закрытая автомобильная стоянка производственного участка ООО «Иркутскэнергосбыт» по адресу: 
Иркутская обл., Ольхонский р-н, с. Еланцы, ул. Пенкальского, 4А</t>
  </si>
  <si>
    <t>Возведение объекта некапитального строения: Закрытая автомобильная стоянка производственного участка ООО «Иркутскэнергосбыт» по адресу: Иркутская обл., Иркутский р-н, 
с. Хомутово, ул. Некрасова, 2</t>
  </si>
  <si>
    <t xml:space="preserve">Изменена строка 21 (колонки 5, 8-11); изменена строка 24 (колонки 5, 11-13); дополнен строками 92 и 93. </t>
  </si>
  <si>
    <t>Ремонт помещений Правобережного отделения ООО "Иркутскэнергосбыт", по адресу: Иркутская область, г. Иркутск, ул. Ф. Энгельса, 17</t>
  </si>
  <si>
    <t>Ремонт помещений Правобережного отделения ООО "Иркутскэнергосбыт", по адресу: Иркутская область, г. Иркутск, ул. Ф.Энгельса, 17</t>
  </si>
  <si>
    <t>Изменена строка 24 (колонки 11-13).</t>
  </si>
  <si>
    <t xml:space="preserve">25612434 
</t>
  </si>
  <si>
    <t xml:space="preserve">с. Хомутово 
</t>
  </si>
  <si>
    <t xml:space="preserve">25630404 
</t>
  </si>
  <si>
    <t xml:space="preserve">с. Еланцы
</t>
  </si>
  <si>
    <t>Дополнен строками 94 и 95.</t>
  </si>
  <si>
    <t>Возведение объекта некапитального строения - Закрытая автомобильная стоянка производственного участка ООО «Иркутскэнергосбыт» по адресу: Иркутская обл., Иркутский р-н, 
с. Хомутово, ул. Некрасова, 2</t>
  </si>
  <si>
    <t>Возведение объекта некапитального строения - Закрытая автомобильная стоянка производственного участка ООО «Иркутскэнергосбыт» по адресу: Иркутская обл., Ольхонский р-н, 
с. Еланцы, ул. Пенкальского, 4 "А"</t>
  </si>
  <si>
    <t xml:space="preserve">Возведение объекта некапитального строения - Закрытая автомобильная стоянка производственного участка ООО «Иркутскэнергосбыт» по адресу: Иркутская обл., Ольхонский р-н, 
с. Еланцы, ул. Пенкальского, 4 "А"
</t>
  </si>
  <si>
    <t>41.21.10</t>
  </si>
  <si>
    <t>Создание системы учета рабочего времени ООО "Иркутскэнергосбыт"</t>
  </si>
  <si>
    <t>Изменена строка 11 (колонки 8, 11, 12); дополнен строкой 96.</t>
  </si>
  <si>
    <t>41.21</t>
  </si>
  <si>
    <t>41.20.41</t>
  </si>
  <si>
    <t>056</t>
  </si>
  <si>
    <t>Дополнен строкой 97.</t>
  </si>
  <si>
    <t>Ремонт помещений производственного участка Братского отделения ООО "Иркутскэнергосбыт", по адресу: Иркутская обл., п. Покосное, ул. Южная, 33</t>
  </si>
  <si>
    <t>Услуги по изготовлению и размещению  рекламы на видеоэкранах г. Иркутска</t>
  </si>
  <si>
    <t>Услуги по изготовлению и трансляции ведеороликов без звука на видеоэкранах в МФЦ "Мои Документы" на территории Иркутской области и в отделе регистрации и технического надзора ГИБДД по Иркутской области</t>
  </si>
  <si>
    <t>Изменена строка 28 (колонки 11-13); изменена строка 32 (колонки 5, 11-13); изменена строка 78 (колонка 12); изменена строка 79 (колонка 12); изменена строка 80 (колонка 12); изменена строка 83 (колонки 5, 8-12, 15); изменена строка 84 (колонки 5, 11-13, 15); удалена строка 90.</t>
  </si>
  <si>
    <t>Печатный центр</t>
  </si>
  <si>
    <t>33.12</t>
  </si>
  <si>
    <t>33.12.29</t>
  </si>
  <si>
    <t xml:space="preserve">Сервисное обслуживание печатного и фальцевального оборудования </t>
  </si>
  <si>
    <t>0,30  руб с НДС за один отпечатанный экземпляр (цена договора состоит из платежа за изготовленное количество экземпляров)</t>
  </si>
  <si>
    <t>Инженер Группы закупок ПТО</t>
  </si>
  <si>
    <t>Сальманова М.В.</t>
  </si>
  <si>
    <t>Удалены строки 13 и 14; изменена строка 17 (колонки 8, 11, 12), дополнен строкой 98.</t>
  </si>
  <si>
    <t xml:space="preserve">Создание автоматизированных информационных систем управления потоками посетителей и оценки качества обслуживания (АИС) в офисах ООО "Иркутскэнергосбыт" по адресам: Иркутская область, г. Братск, ул. Холоднова, 11;
Иркутский р-он, с. Хомутово, ул. Некрасова, 2 </t>
  </si>
  <si>
    <t>Изготовление и поставка брендированной имиджевой продукции (подарочные наборы: ежедневники, планинги, ручки шариковые, USB-накопители)</t>
  </si>
  <si>
    <t>Техническое сопровождение системы на платформе 1С (конфигурация АСУСЭиРП)</t>
  </si>
  <si>
    <t>Ремонт помещений административного здания Шелеховского отделения ООО "Иркутскэнергосбыт" по адресу: Иркутская обл., г. Шелехов, 4 мкр., 
д. 93А</t>
  </si>
  <si>
    <t>Ремонт помещений производственного участка Братского отделения ООО "Иркутскэнергосбыт" по адресу: Иркутская обл., г.Братск, ул. Гайнулина, 1</t>
  </si>
  <si>
    <t>План закупок товаров, работ, услуг на 2020 год</t>
  </si>
  <si>
    <t>Изменена строка 20 (колонки 5, 8, 11-13, 15); изменена строка 23 (колонки 11-13); изменена строка 82 (колонки 5, 11-13, 15); изменена строка 86 ( колонки 5 и 11); дополнен строками 99-100.</t>
  </si>
  <si>
    <t>от  19.11.2020  № 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</si>
</sst>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$-419]mmmm\ yyyy;@"/>
    <numFmt numFmtId="167" formatCode="#,##0.00_р_."/>
    <numFmt numFmtId="168" formatCode="_(* #,##0.00_);_(* \(#,##0.00\);_(* &quot;-&quot;??_);_(@_)"/>
  </numFmts>
  <fonts count="41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8"/>
      <name val="Arial"/>
      <family val="2"/>
    </font>
    <font>
      <sz val="11"/>
      <color indexed="8"/>
      <name val="Arial Narrow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4"/>
      <color rgb="FF000000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Arial Cyr"/>
      <charset val="204"/>
    </font>
    <font>
      <sz val="2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4">
    <xf numFmtId="0" fontId="0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5" fillId="3" borderId="0" applyNumberFormat="0" applyBorder="0" applyAlignment="0" applyProtection="0"/>
    <xf numFmtId="0" fontId="7" fillId="20" borderId="1" applyNumberFormat="0" applyAlignment="0" applyProtection="0"/>
    <xf numFmtId="0" fontId="12" fillId="21" borderId="2" applyNumberFormat="0" applyAlignment="0" applyProtection="0"/>
    <xf numFmtId="0" fontId="16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5" fillId="7" borderId="1" applyNumberFormat="0" applyAlignment="0" applyProtection="0"/>
    <xf numFmtId="0" fontId="17" fillId="0" borderId="6" applyNumberFormat="0" applyFill="0" applyAlignment="0" applyProtection="0"/>
    <xf numFmtId="0" fontId="14" fillId="22" borderId="0" applyNumberFormat="0" applyBorder="0" applyAlignment="0" applyProtection="0"/>
    <xf numFmtId="0" fontId="20" fillId="23" borderId="7" applyNumberFormat="0" applyFont="0" applyAlignment="0" applyProtection="0"/>
    <xf numFmtId="0" fontId="6" fillId="20" borderId="8" applyNumberFormat="0" applyAlignment="0" applyProtection="0"/>
    <xf numFmtId="0" fontId="13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8" applyNumberFormat="0" applyAlignment="0" applyProtection="0"/>
    <xf numFmtId="0" fontId="6" fillId="20" borderId="8" applyNumberFormat="0" applyAlignment="0" applyProtection="0"/>
    <xf numFmtId="0" fontId="6" fillId="20" borderId="8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164" fontId="3" fillId="0" borderId="0" applyFont="0" applyFill="0" applyBorder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30" fillId="0" borderId="0"/>
    <xf numFmtId="0" fontId="3" fillId="0" borderId="0"/>
    <xf numFmtId="0" fontId="20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/>
    <xf numFmtId="0" fontId="1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20" fillId="0" borderId="0"/>
    <xf numFmtId="0" fontId="3" fillId="0" borderId="0"/>
    <xf numFmtId="0" fontId="20" fillId="0" borderId="0"/>
    <xf numFmtId="0" fontId="31" fillId="0" borderId="0"/>
    <xf numFmtId="0" fontId="3" fillId="0" borderId="0"/>
    <xf numFmtId="0" fontId="24" fillId="0" borderId="0"/>
    <xf numFmtId="0" fontId="20" fillId="0" borderId="0"/>
    <xf numFmtId="0" fontId="1" fillId="0" borderId="0"/>
    <xf numFmtId="0" fontId="23" fillId="0" borderId="0"/>
    <xf numFmtId="0" fontId="1" fillId="0" borderId="0"/>
    <xf numFmtId="0" fontId="25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2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</cellStyleXfs>
  <cellXfs count="218">
    <xf numFmtId="0" fontId="0" fillId="0" borderId="0" xfId="0"/>
    <xf numFmtId="0" fontId="28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left" vertical="center" wrapText="1"/>
    </xf>
    <xf numFmtId="0" fontId="28" fillId="24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left" vertical="top" wrapText="1"/>
    </xf>
    <xf numFmtId="0" fontId="26" fillId="0" borderId="10" xfId="0" applyFont="1" applyFill="1" applyBorder="1" applyAlignment="1">
      <alignment horizontal="center" vertical="center" wrapText="1"/>
    </xf>
    <xf numFmtId="0" fontId="28" fillId="24" borderId="0" xfId="0" applyFont="1" applyFill="1" applyAlignment="1">
      <alignment horizontal="center" vertical="center" wrapText="1"/>
    </xf>
    <xf numFmtId="0" fontId="27" fillId="24" borderId="0" xfId="0" applyFont="1" applyFill="1" applyAlignment="1">
      <alignment horizontal="center" vertical="center" wrapText="1"/>
    </xf>
    <xf numFmtId="0" fontId="27" fillId="24" borderId="10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vertical="center" wrapText="1"/>
    </xf>
    <xf numFmtId="167" fontId="28" fillId="24" borderId="0" xfId="0" applyNumberFormat="1" applyFont="1" applyFill="1" applyAlignment="1">
      <alignment horizontal="center" vertical="center" wrapText="1"/>
    </xf>
    <xf numFmtId="4" fontId="27" fillId="24" borderId="0" xfId="0" applyNumberFormat="1" applyFont="1" applyFill="1" applyAlignment="1">
      <alignment horizontal="center" vertical="center" wrapText="1"/>
    </xf>
    <xf numFmtId="166" fontId="27" fillId="24" borderId="0" xfId="0" applyNumberFormat="1" applyFont="1" applyFill="1" applyAlignment="1">
      <alignment horizontal="center" vertical="center" wrapText="1"/>
    </xf>
    <xf numFmtId="3" fontId="27" fillId="0" borderId="10" xfId="0" applyNumberFormat="1" applyFont="1" applyFill="1" applyBorder="1" applyAlignment="1">
      <alignment horizontal="center" vertical="center" wrapText="1"/>
    </xf>
    <xf numFmtId="167" fontId="27" fillId="0" borderId="10" xfId="0" applyNumberFormat="1" applyFont="1" applyFill="1" applyBorder="1" applyAlignment="1">
      <alignment horizontal="center" vertical="center" wrapText="1"/>
    </xf>
    <xf numFmtId="4" fontId="26" fillId="25" borderId="11" xfId="0" applyNumberFormat="1" applyFont="1" applyFill="1" applyBorder="1" applyAlignment="1">
      <alignment vertical="center" wrapText="1"/>
    </xf>
    <xf numFmtId="0" fontId="29" fillId="0" borderId="0" xfId="0" applyFont="1" applyFill="1" applyAlignment="1">
      <alignment horizontal="left" vertical="center"/>
    </xf>
    <xf numFmtId="0" fontId="27" fillId="0" borderId="10" xfId="0" applyFont="1" applyFill="1" applyBorder="1" applyAlignment="1">
      <alignment horizontal="left" vertical="center" wrapText="1"/>
    </xf>
    <xf numFmtId="0" fontId="27" fillId="0" borderId="10" xfId="160" applyFont="1" applyFill="1" applyBorder="1" applyAlignment="1">
      <alignment horizontal="center" vertical="center" wrapText="1"/>
    </xf>
    <xf numFmtId="49" fontId="27" fillId="0" borderId="10" xfId="160" applyNumberFormat="1" applyFont="1" applyFill="1" applyBorder="1" applyAlignment="1">
      <alignment horizontal="center" vertical="center" wrapText="1"/>
    </xf>
    <xf numFmtId="3" fontId="27" fillId="0" borderId="10" xfId="160" applyNumberFormat="1" applyFont="1" applyFill="1" applyBorder="1" applyAlignment="1">
      <alignment horizontal="center" vertical="center" wrapText="1"/>
    </xf>
    <xf numFmtId="4" fontId="27" fillId="0" borderId="10" xfId="160" applyNumberFormat="1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horizontal="center" vertical="center" wrapText="1"/>
    </xf>
    <xf numFmtId="4" fontId="26" fillId="26" borderId="11" xfId="0" applyNumberFormat="1" applyFont="1" applyFill="1" applyBorder="1" applyAlignment="1">
      <alignment vertical="center" wrapText="1"/>
    </xf>
    <xf numFmtId="4" fontId="26" fillId="27" borderId="11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left" vertical="center" wrapText="1"/>
    </xf>
    <xf numFmtId="167" fontId="28" fillId="0" borderId="0" xfId="0" applyNumberFormat="1" applyFont="1" applyFill="1" applyAlignment="1">
      <alignment horizontal="center" vertical="center" wrapText="1"/>
    </xf>
    <xf numFmtId="0" fontId="29" fillId="0" borderId="0" xfId="0" applyFont="1" applyFill="1" applyAlignment="1">
      <alignment vertical="center" wrapText="1"/>
    </xf>
    <xf numFmtId="167" fontId="29" fillId="0" borderId="0" xfId="0" applyNumberFormat="1" applyFont="1" applyFill="1" applyAlignment="1">
      <alignment horizontal="center" vertical="center" wrapText="1"/>
    </xf>
    <xf numFmtId="0" fontId="29" fillId="0" borderId="0" xfId="0" applyFont="1" applyFill="1" applyAlignment="1">
      <alignment horizontal="right" vertical="center" wrapText="1"/>
    </xf>
    <xf numFmtId="2" fontId="26" fillId="0" borderId="11" xfId="0" applyNumberFormat="1" applyFont="1" applyFill="1" applyBorder="1" applyAlignment="1">
      <alignment horizontal="right" vertical="center" wrapText="1"/>
    </xf>
    <xf numFmtId="14" fontId="27" fillId="0" borderId="10" xfId="0" applyNumberFormat="1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left" vertical="center"/>
    </xf>
    <xf numFmtId="0" fontId="33" fillId="24" borderId="0" xfId="0" applyFont="1" applyFill="1" applyAlignment="1">
      <alignment horizontal="left" vertical="center"/>
    </xf>
    <xf numFmtId="0" fontId="33" fillId="0" borderId="0" xfId="0" applyFont="1" applyFill="1" applyAlignment="1">
      <alignment horizontal="right" vertical="center"/>
    </xf>
    <xf numFmtId="0" fontId="33" fillId="24" borderId="0" xfId="0" applyFont="1" applyFill="1" applyAlignment="1">
      <alignment horizontal="left" vertical="center" wrapText="1"/>
    </xf>
    <xf numFmtId="167" fontId="33" fillId="0" borderId="0" xfId="0" applyNumberFormat="1" applyFont="1" applyFill="1" applyAlignment="1">
      <alignment horizontal="center" vertical="center" wrapText="1"/>
    </xf>
    <xf numFmtId="49" fontId="27" fillId="0" borderId="10" xfId="0" applyNumberFormat="1" applyFont="1" applyFill="1" applyBorder="1" applyAlignment="1">
      <alignment horizontal="center" vertical="center" wrapText="1"/>
    </xf>
    <xf numFmtId="3" fontId="27" fillId="0" borderId="10" xfId="0" applyNumberFormat="1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7" fillId="26" borderId="10" xfId="0" applyFont="1" applyFill="1" applyBorder="1" applyAlignment="1">
      <alignment horizontal="center" vertical="center" wrapText="1"/>
    </xf>
    <xf numFmtId="0" fontId="26" fillId="24" borderId="0" xfId="0" applyFont="1" applyFill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24" borderId="0" xfId="160" applyFont="1" applyFill="1" applyBorder="1" applyAlignment="1">
      <alignment horizontal="center" vertical="center" wrapText="1"/>
    </xf>
    <xf numFmtId="0" fontId="26" fillId="0" borderId="0" xfId="160" applyFont="1" applyFill="1" applyBorder="1" applyAlignment="1">
      <alignment horizontal="center" vertical="center" wrapText="1"/>
    </xf>
    <xf numFmtId="0" fontId="27" fillId="24" borderId="0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3" fontId="26" fillId="24" borderId="0" xfId="160" applyNumberFormat="1" applyFont="1" applyFill="1" applyBorder="1" applyAlignment="1">
      <alignment horizontal="center" vertical="center" wrapText="1"/>
    </xf>
    <xf numFmtId="3" fontId="27" fillId="0" borderId="0" xfId="0" applyNumberFormat="1" applyFont="1" applyFill="1" applyBorder="1" applyAlignment="1">
      <alignment horizontal="center" vertical="center" wrapText="1"/>
    </xf>
    <xf numFmtId="167" fontId="26" fillId="0" borderId="0" xfId="0" applyNumberFormat="1" applyFont="1" applyFill="1" applyBorder="1" applyAlignment="1">
      <alignment horizontal="center" vertical="center" wrapText="1"/>
    </xf>
    <xf numFmtId="49" fontId="26" fillId="0" borderId="0" xfId="0" applyNumberFormat="1" applyFont="1" applyFill="1" applyBorder="1" applyAlignment="1">
      <alignment horizontal="center" vertical="center" wrapText="1"/>
    </xf>
    <xf numFmtId="0" fontId="28" fillId="24" borderId="0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4" fontId="27" fillId="0" borderId="10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7" fillId="26" borderId="12" xfId="0" applyFont="1" applyFill="1" applyBorder="1" applyAlignment="1">
      <alignment horizontal="center" vertical="center" wrapText="1"/>
    </xf>
    <xf numFmtId="0" fontId="27" fillId="26" borderId="10" xfId="160" applyFont="1" applyFill="1" applyBorder="1" applyAlignment="1">
      <alignment horizontal="center" vertical="center" wrapText="1"/>
    </xf>
    <xf numFmtId="0" fontId="27" fillId="26" borderId="10" xfId="0" applyFont="1" applyFill="1" applyBorder="1" applyAlignment="1">
      <alignment horizontal="left" vertical="center" wrapText="1"/>
    </xf>
    <xf numFmtId="3" fontId="27" fillId="26" borderId="10" xfId="0" applyNumberFormat="1" applyFont="1" applyFill="1" applyBorder="1" applyAlignment="1">
      <alignment horizontal="center" vertical="center" wrapText="1"/>
    </xf>
    <xf numFmtId="4" fontId="27" fillId="26" borderId="10" xfId="0" applyNumberFormat="1" applyFont="1" applyFill="1" applyBorder="1" applyAlignment="1">
      <alignment horizontal="center" vertical="center" wrapText="1"/>
    </xf>
    <xf numFmtId="49" fontId="27" fillId="26" borderId="10" xfId="0" applyNumberFormat="1" applyFont="1" applyFill="1" applyBorder="1" applyAlignment="1">
      <alignment horizontal="center" vertical="center" wrapText="1"/>
    </xf>
    <xf numFmtId="49" fontId="27" fillId="26" borderId="10" xfId="160" applyNumberFormat="1" applyFont="1" applyFill="1" applyBorder="1" applyAlignment="1">
      <alignment horizontal="center" vertical="center" wrapText="1"/>
    </xf>
    <xf numFmtId="0" fontId="27" fillId="29" borderId="10" xfId="160" applyFont="1" applyFill="1" applyBorder="1" applyAlignment="1">
      <alignment horizontal="center" vertical="center" wrapText="1"/>
    </xf>
    <xf numFmtId="0" fontId="27" fillId="29" borderId="10" xfId="0" applyFont="1" applyFill="1" applyBorder="1" applyAlignment="1">
      <alignment horizontal="left" vertical="center" wrapText="1"/>
    </xf>
    <xf numFmtId="0" fontId="27" fillId="29" borderId="10" xfId="0" applyFont="1" applyFill="1" applyBorder="1" applyAlignment="1">
      <alignment horizontal="center" vertical="center" wrapText="1"/>
    </xf>
    <xf numFmtId="3" fontId="27" fillId="29" borderId="10" xfId="0" applyNumberFormat="1" applyFont="1" applyFill="1" applyBorder="1" applyAlignment="1">
      <alignment horizontal="center" vertical="center" wrapText="1"/>
    </xf>
    <xf numFmtId="4" fontId="27" fillId="29" borderId="10" xfId="0" applyNumberFormat="1" applyFont="1" applyFill="1" applyBorder="1" applyAlignment="1">
      <alignment horizontal="center" vertical="center" wrapText="1"/>
    </xf>
    <xf numFmtId="49" fontId="27" fillId="29" borderId="10" xfId="160" applyNumberFormat="1" applyFont="1" applyFill="1" applyBorder="1" applyAlignment="1">
      <alignment horizontal="center" vertical="center" wrapText="1"/>
    </xf>
    <xf numFmtId="3" fontId="27" fillId="0" borderId="12" xfId="0" applyNumberFormat="1" applyFont="1" applyFill="1" applyBorder="1" applyAlignment="1">
      <alignment horizontal="center" vertical="center" wrapText="1"/>
    </xf>
    <xf numFmtId="49" fontId="27" fillId="0" borderId="12" xfId="0" applyNumberFormat="1" applyFont="1" applyFill="1" applyBorder="1" applyAlignment="1">
      <alignment horizontal="center" vertical="center" wrapText="1"/>
    </xf>
    <xf numFmtId="0" fontId="27" fillId="0" borderId="12" xfId="160" applyFont="1" applyFill="1" applyBorder="1" applyAlignment="1">
      <alignment horizontal="center" vertical="center" wrapText="1"/>
    </xf>
    <xf numFmtId="0" fontId="27" fillId="28" borderId="12" xfId="160" applyFont="1" applyFill="1" applyBorder="1" applyAlignment="1">
      <alignment horizontal="center" vertical="center" wrapText="1"/>
    </xf>
    <xf numFmtId="0" fontId="27" fillId="28" borderId="12" xfId="0" applyFont="1" applyFill="1" applyBorder="1" applyAlignment="1">
      <alignment horizontal="left" vertical="center" wrapText="1"/>
    </xf>
    <xf numFmtId="0" fontId="27" fillId="28" borderId="12" xfId="0" applyFont="1" applyFill="1" applyBorder="1" applyAlignment="1">
      <alignment horizontal="center" vertical="center" wrapText="1"/>
    </xf>
    <xf numFmtId="3" fontId="27" fillId="28" borderId="12" xfId="0" applyNumberFormat="1" applyFont="1" applyFill="1" applyBorder="1" applyAlignment="1">
      <alignment horizontal="center" vertical="center" wrapText="1"/>
    </xf>
    <xf numFmtId="4" fontId="27" fillId="28" borderId="12" xfId="0" applyNumberFormat="1" applyFont="1" applyFill="1" applyBorder="1" applyAlignment="1">
      <alignment horizontal="center" vertical="center" wrapText="1"/>
    </xf>
    <xf numFmtId="49" fontId="27" fillId="28" borderId="12" xfId="0" applyNumberFormat="1" applyFont="1" applyFill="1" applyBorder="1" applyAlignment="1">
      <alignment horizontal="center" vertical="center" wrapText="1"/>
    </xf>
    <xf numFmtId="49" fontId="27" fillId="28" borderId="12" xfId="160" applyNumberFormat="1" applyFont="1" applyFill="1" applyBorder="1" applyAlignment="1">
      <alignment horizontal="center" vertical="center" wrapText="1"/>
    </xf>
    <xf numFmtId="0" fontId="27" fillId="28" borderId="10" xfId="160" applyFont="1" applyFill="1" applyBorder="1" applyAlignment="1">
      <alignment horizontal="center" vertical="center" wrapText="1"/>
    </xf>
    <xf numFmtId="0" fontId="27" fillId="28" borderId="10" xfId="0" applyFont="1" applyFill="1" applyBorder="1" applyAlignment="1">
      <alignment horizontal="left" vertical="center" wrapText="1"/>
    </xf>
    <xf numFmtId="0" fontId="27" fillId="28" borderId="10" xfId="0" applyFont="1" applyFill="1" applyBorder="1" applyAlignment="1">
      <alignment horizontal="center" vertical="center" wrapText="1"/>
    </xf>
    <xf numFmtId="3" fontId="27" fillId="28" borderId="10" xfId="0" applyNumberFormat="1" applyFont="1" applyFill="1" applyBorder="1" applyAlignment="1">
      <alignment horizontal="center" vertical="center" wrapText="1"/>
    </xf>
    <xf numFmtId="4" fontId="27" fillId="28" borderId="10" xfId="0" applyNumberFormat="1" applyFont="1" applyFill="1" applyBorder="1" applyAlignment="1">
      <alignment horizontal="center" vertical="center" wrapText="1"/>
    </xf>
    <xf numFmtId="49" fontId="27" fillId="28" borderId="10" xfId="0" applyNumberFormat="1" applyFont="1" applyFill="1" applyBorder="1" applyAlignment="1">
      <alignment horizontal="center" vertical="center" wrapText="1"/>
    </xf>
    <xf numFmtId="49" fontId="27" fillId="28" borderId="10" xfId="160" applyNumberFormat="1" applyFont="1" applyFill="1" applyBorder="1" applyAlignment="1">
      <alignment horizontal="center" vertical="center" wrapText="1"/>
    </xf>
    <xf numFmtId="49" fontId="27" fillId="29" borderId="10" xfId="0" applyNumberFormat="1" applyFont="1" applyFill="1" applyBorder="1" applyAlignment="1">
      <alignment horizontal="center" vertical="center" wrapText="1"/>
    </xf>
    <xf numFmtId="167" fontId="27" fillId="28" borderId="10" xfId="0" applyNumberFormat="1" applyFont="1" applyFill="1" applyBorder="1" applyAlignment="1">
      <alignment horizontal="center" vertical="center" wrapText="1"/>
    </xf>
    <xf numFmtId="167" fontId="27" fillId="29" borderId="10" xfId="0" applyNumberFormat="1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4" fontId="27" fillId="0" borderId="10" xfId="0" applyNumberFormat="1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vertical="center" wrapText="1"/>
    </xf>
    <xf numFmtId="1" fontId="27" fillId="0" borderId="10" xfId="0" applyNumberFormat="1" applyFont="1" applyFill="1" applyBorder="1" applyAlignment="1">
      <alignment horizontal="center" vertical="center" wrapText="1"/>
    </xf>
    <xf numFmtId="0" fontId="27" fillId="28" borderId="10" xfId="0" applyFont="1" applyFill="1" applyBorder="1" applyAlignment="1">
      <alignment horizontal="center" vertical="center"/>
    </xf>
    <xf numFmtId="1" fontId="27" fillId="28" borderId="10" xfId="0" applyNumberFormat="1" applyFont="1" applyFill="1" applyBorder="1" applyAlignment="1">
      <alignment horizontal="center" vertical="center" wrapText="1"/>
    </xf>
    <xf numFmtId="3" fontId="27" fillId="28" borderId="10" xfId="0" applyNumberFormat="1" applyFont="1" applyFill="1" applyBorder="1" applyAlignment="1">
      <alignment horizontal="center" vertical="center"/>
    </xf>
    <xf numFmtId="0" fontId="27" fillId="26" borderId="10" xfId="0" applyFont="1" applyFill="1" applyBorder="1" applyAlignment="1">
      <alignment vertical="center" wrapText="1"/>
    </xf>
    <xf numFmtId="1" fontId="27" fillId="26" borderId="10" xfId="0" applyNumberFormat="1" applyFont="1" applyFill="1" applyBorder="1" applyAlignment="1">
      <alignment horizontal="center" vertical="center" wrapText="1"/>
    </xf>
    <xf numFmtId="3" fontId="27" fillId="26" borderId="10" xfId="0" applyNumberFormat="1" applyFont="1" applyFill="1" applyBorder="1" applyAlignment="1">
      <alignment horizontal="center" vertical="center"/>
    </xf>
    <xf numFmtId="167" fontId="27" fillId="26" borderId="10" xfId="0" applyNumberFormat="1" applyFont="1" applyFill="1" applyBorder="1" applyAlignment="1">
      <alignment horizontal="center" vertical="center" wrapText="1"/>
    </xf>
    <xf numFmtId="0" fontId="27" fillId="29" borderId="12" xfId="0" applyFont="1" applyFill="1" applyBorder="1" applyAlignment="1">
      <alignment horizontal="left" vertical="center" wrapText="1"/>
    </xf>
    <xf numFmtId="1" fontId="27" fillId="29" borderId="10" xfId="0" applyNumberFormat="1" applyFont="1" applyFill="1" applyBorder="1" applyAlignment="1">
      <alignment horizontal="center" vertical="center" wrapText="1"/>
    </xf>
    <xf numFmtId="1" fontId="27" fillId="29" borderId="10" xfId="0" applyNumberFormat="1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left" vertical="center" wrapText="1"/>
    </xf>
    <xf numFmtId="0" fontId="32" fillId="29" borderId="10" xfId="0" applyFont="1" applyFill="1" applyBorder="1" applyAlignment="1">
      <alignment horizontal="center" vertical="center"/>
    </xf>
    <xf numFmtId="0" fontId="27" fillId="29" borderId="10" xfId="0" applyFont="1" applyFill="1" applyBorder="1" applyAlignment="1">
      <alignment horizontal="center" vertical="center"/>
    </xf>
    <xf numFmtId="0" fontId="27" fillId="29" borderId="12" xfId="160" applyFont="1" applyFill="1" applyBorder="1" applyAlignment="1">
      <alignment horizontal="center" vertical="center" wrapText="1"/>
    </xf>
    <xf numFmtId="0" fontId="27" fillId="29" borderId="12" xfId="0" applyFont="1" applyFill="1" applyBorder="1" applyAlignment="1">
      <alignment horizontal="center" vertical="center" wrapText="1"/>
    </xf>
    <xf numFmtId="0" fontId="27" fillId="29" borderId="12" xfId="0" quotePrefix="1" applyFont="1" applyFill="1" applyBorder="1" applyAlignment="1">
      <alignment horizontal="center" vertical="center" wrapText="1"/>
    </xf>
    <xf numFmtId="49" fontId="27" fillId="29" borderId="12" xfId="0" applyNumberFormat="1" applyFont="1" applyFill="1" applyBorder="1" applyAlignment="1">
      <alignment horizontal="center" vertical="center" wrapText="1"/>
    </xf>
    <xf numFmtId="3" fontId="27" fillId="29" borderId="12" xfId="0" applyNumberFormat="1" applyFont="1" applyFill="1" applyBorder="1" applyAlignment="1">
      <alignment horizontal="center" vertical="center" wrapText="1"/>
    </xf>
    <xf numFmtId="4" fontId="27" fillId="29" borderId="12" xfId="0" applyNumberFormat="1" applyFont="1" applyFill="1" applyBorder="1" applyAlignment="1">
      <alignment horizontal="center" vertical="center" wrapText="1"/>
    </xf>
    <xf numFmtId="0" fontId="27" fillId="29" borderId="10" xfId="0" quotePrefix="1" applyFont="1" applyFill="1" applyBorder="1" applyAlignment="1">
      <alignment horizontal="center" vertical="center" wrapText="1"/>
    </xf>
    <xf numFmtId="3" fontId="27" fillId="29" borderId="10" xfId="0" applyNumberFormat="1" applyFont="1" applyFill="1" applyBorder="1" applyAlignment="1">
      <alignment horizontal="center" vertical="center"/>
    </xf>
    <xf numFmtId="3" fontId="27" fillId="29" borderId="10" xfId="160" applyNumberFormat="1" applyFont="1" applyFill="1" applyBorder="1" applyAlignment="1">
      <alignment horizontal="center" vertical="center" wrapText="1"/>
    </xf>
    <xf numFmtId="0" fontId="32" fillId="28" borderId="10" xfId="0" applyFont="1" applyFill="1" applyBorder="1" applyAlignment="1">
      <alignment horizontal="center" vertical="center"/>
    </xf>
    <xf numFmtId="0" fontId="27" fillId="28" borderId="10" xfId="0" quotePrefix="1" applyFont="1" applyFill="1" applyBorder="1" applyAlignment="1">
      <alignment horizontal="center" vertical="center" wrapText="1"/>
    </xf>
    <xf numFmtId="3" fontId="27" fillId="28" borderId="10" xfId="160" applyNumberFormat="1" applyFont="1" applyFill="1" applyBorder="1" applyAlignment="1">
      <alignment horizontal="center" vertical="center" wrapText="1"/>
    </xf>
    <xf numFmtId="0" fontId="32" fillId="26" borderId="10" xfId="0" applyFont="1" applyFill="1" applyBorder="1" applyAlignment="1">
      <alignment horizontal="center" vertical="center"/>
    </xf>
    <xf numFmtId="0" fontId="27" fillId="26" borderId="10" xfId="0" quotePrefix="1" applyFont="1" applyFill="1" applyBorder="1" applyAlignment="1">
      <alignment horizontal="center" vertical="center" wrapText="1"/>
    </xf>
    <xf numFmtId="3" fontId="27" fillId="26" borderId="10" xfId="160" applyNumberFormat="1" applyFont="1" applyFill="1" applyBorder="1" applyAlignment="1">
      <alignment horizontal="center" vertical="center" wrapText="1"/>
    </xf>
    <xf numFmtId="0" fontId="27" fillId="0" borderId="10" xfId="160" applyFont="1" applyFill="1" applyBorder="1" applyAlignment="1">
      <alignment horizontal="left" vertical="center" wrapText="1"/>
    </xf>
    <xf numFmtId="0" fontId="27" fillId="0" borderId="10" xfId="0" quotePrefix="1" applyFont="1" applyFill="1" applyBorder="1" applyAlignment="1">
      <alignment horizontal="center" vertical="center" wrapText="1"/>
    </xf>
    <xf numFmtId="0" fontId="27" fillId="0" borderId="12" xfId="0" quotePrefix="1" applyFont="1" applyFill="1" applyBorder="1" applyAlignment="1">
      <alignment horizontal="center" vertical="center" wrapText="1"/>
    </xf>
    <xf numFmtId="4" fontId="27" fillId="0" borderId="12" xfId="0" applyNumberFormat="1" applyFont="1" applyFill="1" applyBorder="1" applyAlignment="1">
      <alignment horizontal="center" vertical="center" wrapText="1"/>
    </xf>
    <xf numFmtId="4" fontId="27" fillId="26" borderId="10" xfId="160" applyNumberFormat="1" applyFont="1" applyFill="1" applyBorder="1" applyAlignment="1">
      <alignment horizontal="center" vertical="center" wrapText="1"/>
    </xf>
    <xf numFmtId="14" fontId="27" fillId="26" borderId="10" xfId="0" applyNumberFormat="1" applyFont="1" applyFill="1" applyBorder="1" applyAlignment="1">
      <alignment horizontal="center" vertical="center" wrapText="1"/>
    </xf>
    <xf numFmtId="4" fontId="27" fillId="28" borderId="10" xfId="160" applyNumberFormat="1" applyFont="1" applyFill="1" applyBorder="1" applyAlignment="1">
      <alignment horizontal="center" vertical="center" wrapText="1"/>
    </xf>
    <xf numFmtId="14" fontId="27" fillId="28" borderId="10" xfId="0" applyNumberFormat="1" applyFont="1" applyFill="1" applyBorder="1" applyAlignment="1">
      <alignment horizontal="center" vertical="center" wrapText="1"/>
    </xf>
    <xf numFmtId="4" fontId="27" fillId="29" borderId="10" xfId="160" applyNumberFormat="1" applyFont="1" applyFill="1" applyBorder="1" applyAlignment="1">
      <alignment horizontal="center" vertical="center" wrapText="1"/>
    </xf>
    <xf numFmtId="14" fontId="27" fillId="29" borderId="10" xfId="0" applyNumberFormat="1" applyFont="1" applyFill="1" applyBorder="1" applyAlignment="1">
      <alignment horizontal="center" vertical="center" wrapText="1"/>
    </xf>
    <xf numFmtId="4" fontId="28" fillId="0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37" fillId="0" borderId="0" xfId="0" applyFont="1" applyAlignment="1"/>
    <xf numFmtId="14" fontId="26" fillId="0" borderId="10" xfId="0" applyNumberFormat="1" applyFont="1" applyBorder="1"/>
    <xf numFmtId="0" fontId="26" fillId="0" borderId="10" xfId="0" applyFont="1" applyBorder="1"/>
    <xf numFmtId="14" fontId="26" fillId="0" borderId="10" xfId="0" applyNumberFormat="1" applyFont="1" applyBorder="1" applyAlignment="1">
      <alignment vertical="center"/>
    </xf>
    <xf numFmtId="0" fontId="26" fillId="0" borderId="10" xfId="0" applyFont="1" applyBorder="1" applyAlignment="1">
      <alignment wrapText="1"/>
    </xf>
    <xf numFmtId="0" fontId="38" fillId="0" borderId="11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30" borderId="10" xfId="0" applyFont="1" applyFill="1" applyBorder="1" applyAlignment="1">
      <alignment horizontal="center" vertical="center" wrapText="1"/>
    </xf>
    <xf numFmtId="0" fontId="27" fillId="30" borderId="10" xfId="0" applyFont="1" applyFill="1" applyBorder="1" applyAlignment="1">
      <alignment horizontal="left" vertical="center" wrapText="1"/>
    </xf>
    <xf numFmtId="3" fontId="27" fillId="30" borderId="10" xfId="0" applyNumberFormat="1" applyFont="1" applyFill="1" applyBorder="1" applyAlignment="1">
      <alignment horizontal="center" vertical="center" wrapText="1"/>
    </xf>
    <xf numFmtId="167" fontId="27" fillId="30" borderId="10" xfId="0" applyNumberFormat="1" applyFont="1" applyFill="1" applyBorder="1" applyAlignment="1">
      <alignment horizontal="center" vertical="center" wrapText="1"/>
    </xf>
    <xf numFmtId="49" fontId="27" fillId="30" borderId="10" xfId="0" applyNumberFormat="1" applyFont="1" applyFill="1" applyBorder="1" applyAlignment="1">
      <alignment horizontal="center" vertical="center" wrapText="1"/>
    </xf>
    <xf numFmtId="49" fontId="27" fillId="30" borderId="10" xfId="160" applyNumberFormat="1" applyFont="1" applyFill="1" applyBorder="1" applyAlignment="1">
      <alignment horizontal="center" vertical="center" wrapText="1"/>
    </xf>
    <xf numFmtId="4" fontId="27" fillId="30" borderId="10" xfId="0" applyNumberFormat="1" applyFont="1" applyFill="1" applyBorder="1" applyAlignment="1">
      <alignment horizontal="center" vertical="center" wrapText="1"/>
    </xf>
    <xf numFmtId="0" fontId="26" fillId="28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 wrapText="1"/>
    </xf>
    <xf numFmtId="4" fontId="27" fillId="24" borderId="10" xfId="0" applyNumberFormat="1" applyFont="1" applyFill="1" applyBorder="1" applyAlignment="1">
      <alignment horizontal="center" vertical="center" wrapText="1"/>
    </xf>
    <xf numFmtId="49" fontId="27" fillId="24" borderId="10" xfId="0" applyNumberFormat="1" applyFont="1" applyFill="1" applyBorder="1" applyAlignment="1">
      <alignment horizontal="center" vertical="center" wrapText="1"/>
    </xf>
    <xf numFmtId="0" fontId="27" fillId="24" borderId="10" xfId="160" applyFont="1" applyFill="1" applyBorder="1" applyAlignment="1">
      <alignment horizontal="center" vertical="center" wrapText="1"/>
    </xf>
    <xf numFmtId="3" fontId="27" fillId="24" borderId="10" xfId="0" applyNumberFormat="1" applyFont="1" applyFill="1" applyBorder="1" applyAlignment="1">
      <alignment horizontal="center" vertical="center" wrapText="1"/>
    </xf>
    <xf numFmtId="167" fontId="27" fillId="24" borderId="10" xfId="0" applyNumberFormat="1" applyFont="1" applyFill="1" applyBorder="1" applyAlignment="1">
      <alignment horizontal="center" vertical="center" wrapText="1"/>
    </xf>
    <xf numFmtId="2" fontId="26" fillId="0" borderId="0" xfId="0" applyNumberFormat="1" applyFont="1" applyFill="1" applyBorder="1" applyAlignment="1">
      <alignment horizontal="right" vertical="center" wrapText="1"/>
    </xf>
    <xf numFmtId="14" fontId="27" fillId="24" borderId="10" xfId="0" applyNumberFormat="1" applyFont="1" applyFill="1" applyBorder="1" applyAlignment="1">
      <alignment horizontal="center" vertical="center" wrapText="1"/>
    </xf>
    <xf numFmtId="49" fontId="27" fillId="24" borderId="10" xfId="160" applyNumberFormat="1" applyFont="1" applyFill="1" applyBorder="1" applyAlignment="1">
      <alignment horizontal="center" vertical="center" wrapText="1"/>
    </xf>
    <xf numFmtId="3" fontId="27" fillId="24" borderId="0" xfId="0" applyNumberFormat="1" applyFont="1" applyFill="1" applyBorder="1" applyAlignment="1">
      <alignment horizontal="center" vertical="center" wrapText="1"/>
    </xf>
    <xf numFmtId="167" fontId="27" fillId="24" borderId="0" xfId="0" applyNumberFormat="1" applyFont="1" applyFill="1" applyBorder="1" applyAlignment="1">
      <alignment horizontal="center" vertical="center" wrapText="1"/>
    </xf>
    <xf numFmtId="49" fontId="27" fillId="24" borderId="0" xfId="0" applyNumberFormat="1" applyFont="1" applyFill="1" applyBorder="1" applyAlignment="1">
      <alignment horizontal="center" vertical="center" wrapText="1"/>
    </xf>
    <xf numFmtId="0" fontId="27" fillId="24" borderId="0" xfId="0" applyFont="1" applyFill="1" applyBorder="1" applyAlignment="1">
      <alignment horizontal="center" vertical="center"/>
    </xf>
    <xf numFmtId="0" fontId="27" fillId="24" borderId="0" xfId="0" applyFont="1" applyFill="1" applyBorder="1" applyAlignment="1">
      <alignment horizontal="left" vertical="center" wrapText="1"/>
    </xf>
    <xf numFmtId="0" fontId="27" fillId="26" borderId="10" xfId="0" applyFont="1" applyFill="1" applyBorder="1" applyAlignment="1">
      <alignment horizontal="center" vertical="center"/>
    </xf>
    <xf numFmtId="3" fontId="32" fillId="26" borderId="10" xfId="0" applyNumberFormat="1" applyFont="1" applyFill="1" applyBorder="1" applyAlignment="1">
      <alignment horizontal="center" vertical="center" wrapText="1"/>
    </xf>
    <xf numFmtId="3" fontId="39" fillId="0" borderId="10" xfId="0" applyNumberFormat="1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horizontal="center" vertical="center"/>
    </xf>
    <xf numFmtId="3" fontId="39" fillId="0" borderId="10" xfId="0" applyNumberFormat="1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vertical="center" wrapText="1"/>
    </xf>
    <xf numFmtId="3" fontId="32" fillId="24" borderId="10" xfId="0" applyNumberFormat="1" applyFont="1" applyFill="1" applyBorder="1" applyAlignment="1">
      <alignment horizontal="center" vertical="center" wrapText="1"/>
    </xf>
    <xf numFmtId="3" fontId="26" fillId="28" borderId="10" xfId="0" applyNumberFormat="1" applyFont="1" applyFill="1" applyBorder="1" applyAlignment="1">
      <alignment horizontal="center" vertical="center" wrapText="1"/>
    </xf>
    <xf numFmtId="4" fontId="26" fillId="28" borderId="10" xfId="0" applyNumberFormat="1" applyFont="1" applyFill="1" applyBorder="1" applyAlignment="1">
      <alignment horizontal="center" vertical="center" wrapText="1"/>
    </xf>
    <xf numFmtId="49" fontId="26" fillId="28" borderId="10" xfId="0" applyNumberFormat="1" applyFont="1" applyFill="1" applyBorder="1" applyAlignment="1">
      <alignment horizontal="center" vertical="center" wrapText="1"/>
    </xf>
    <xf numFmtId="0" fontId="27" fillId="28" borderId="13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4" fontId="27" fillId="0" borderId="10" xfId="0" applyNumberFormat="1" applyFont="1" applyFill="1" applyBorder="1" applyAlignment="1">
      <alignment horizontal="center" vertical="center" wrapText="1"/>
    </xf>
    <xf numFmtId="3" fontId="39" fillId="26" borderId="10" xfId="0" applyNumberFormat="1" applyFont="1" applyFill="1" applyBorder="1" applyAlignment="1">
      <alignment horizontal="center" vertical="center"/>
    </xf>
    <xf numFmtId="3" fontId="27" fillId="24" borderId="10" xfId="0" applyNumberFormat="1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 wrapText="1"/>
    </xf>
    <xf numFmtId="4" fontId="27" fillId="0" borderId="10" xfId="0" applyNumberFormat="1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26" fillId="24" borderId="10" xfId="0" applyFont="1" applyFill="1" applyBorder="1" applyAlignment="1">
      <alignment horizontal="center" vertical="center" wrapText="1"/>
    </xf>
    <xf numFmtId="0" fontId="27" fillId="31" borderId="10" xfId="0" applyFont="1" applyFill="1" applyBorder="1" applyAlignment="1">
      <alignment horizontal="center" vertical="center" wrapText="1"/>
    </xf>
    <xf numFmtId="4" fontId="27" fillId="31" borderId="10" xfId="0" applyNumberFormat="1" applyFont="1" applyFill="1" applyBorder="1" applyAlignment="1">
      <alignment horizontal="center" vertical="center" wrapText="1"/>
    </xf>
    <xf numFmtId="49" fontId="27" fillId="31" borderId="10" xfId="0" applyNumberFormat="1" applyFont="1" applyFill="1" applyBorder="1" applyAlignment="1">
      <alignment horizontal="center" vertical="center" wrapText="1"/>
    </xf>
    <xf numFmtId="0" fontId="27" fillId="31" borderId="10" xfId="0" applyFont="1" applyFill="1" applyBorder="1" applyAlignment="1">
      <alignment vertical="center" wrapText="1"/>
    </xf>
    <xf numFmtId="4" fontId="27" fillId="31" borderId="10" xfId="160" applyNumberFormat="1" applyFont="1" applyFill="1" applyBorder="1" applyAlignment="1">
      <alignment horizontal="center" vertical="center" wrapText="1"/>
    </xf>
    <xf numFmtId="0" fontId="27" fillId="31" borderId="10" xfId="160" applyFont="1" applyFill="1" applyBorder="1" applyAlignment="1">
      <alignment horizontal="center" vertical="center" wrapText="1"/>
    </xf>
    <xf numFmtId="3" fontId="27" fillId="31" borderId="10" xfId="0" applyNumberFormat="1" applyFont="1" applyFill="1" applyBorder="1" applyAlignment="1">
      <alignment horizontal="center" vertical="center" wrapText="1"/>
    </xf>
    <xf numFmtId="167" fontId="27" fillId="31" borderId="10" xfId="0" applyNumberFormat="1" applyFont="1" applyFill="1" applyBorder="1" applyAlignment="1">
      <alignment horizontal="center" vertical="center" wrapText="1"/>
    </xf>
    <xf numFmtId="0" fontId="27" fillId="26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wrapText="1"/>
    </xf>
    <xf numFmtId="167" fontId="26" fillId="24" borderId="10" xfId="0" applyNumberFormat="1" applyFont="1" applyFill="1" applyBorder="1" applyAlignment="1">
      <alignment horizontal="center" vertical="center" wrapText="1"/>
    </xf>
    <xf numFmtId="49" fontId="29" fillId="0" borderId="0" xfId="0" applyNumberFormat="1" applyFont="1" applyFill="1" applyAlignment="1">
      <alignment horizontal="left" vertical="center" wrapText="1"/>
    </xf>
    <xf numFmtId="4" fontId="33" fillId="0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 wrapText="1"/>
    </xf>
    <xf numFmtId="0" fontId="27" fillId="0" borderId="10" xfId="0" applyFont="1" applyFill="1" applyBorder="1" applyAlignment="1">
      <alignment horizontal="left" vertical="top" wrapText="1"/>
    </xf>
    <xf numFmtId="0" fontId="27" fillId="24" borderId="10" xfId="0" applyFont="1" applyFill="1" applyBorder="1" applyAlignment="1">
      <alignment horizontal="left" vertical="top" wrapText="1"/>
    </xf>
    <xf numFmtId="0" fontId="27" fillId="0" borderId="10" xfId="0" applyFont="1" applyFill="1" applyBorder="1" applyAlignment="1">
      <alignment horizontal="center" vertical="center" wrapText="1"/>
    </xf>
    <xf numFmtId="4" fontId="27" fillId="0" borderId="10" xfId="0" applyNumberFormat="1" applyFont="1" applyFill="1" applyBorder="1" applyAlignment="1">
      <alignment horizontal="center" vertical="center" wrapText="1"/>
    </xf>
    <xf numFmtId="166" fontId="27" fillId="0" borderId="10" xfId="0" applyNumberFormat="1" applyFont="1" applyFill="1" applyBorder="1" applyAlignment="1">
      <alignment horizontal="center" vertical="center" wrapText="1"/>
    </xf>
    <xf numFmtId="0" fontId="33" fillId="24" borderId="0" xfId="0" applyFont="1" applyFill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26" fillId="0" borderId="0" xfId="0" applyFont="1" applyAlignment="1">
      <alignment horizontal="center"/>
    </xf>
  </cellXfs>
  <cellStyles count="214">
    <cellStyle name=" 1" xfId="1"/>
    <cellStyle name="_АХК 2007" xfId="2"/>
    <cellStyle name="_Заявки 2004 ОКС" xfId="3"/>
    <cellStyle name="_ОКС 1 кв" xfId="4"/>
    <cellStyle name="_переход от болванки к болванке" xfId="5"/>
    <cellStyle name="_переход от болванки к болванке_Переделка Ремонт итог с номенкл номерами" xfId="6"/>
    <cellStyle name="_переход от болванки к болванке_Приведение в соответствие эксплуат" xfId="7"/>
    <cellStyle name="_переход от болванки к болванке_Рем расш разбивка ЭЦ и ТАИ" xfId="8"/>
    <cellStyle name="_переход от болванки к болванке_свод ТЭЦ6 Заявки годовые 2004" xfId="9"/>
    <cellStyle name="_переход от болванки к болванке_ТЭЦ6 Заявки годовые 2004" xfId="10"/>
    <cellStyle name="_Эксплуатация по цехам расширенная" xfId="11"/>
    <cellStyle name="20% - Accent1" xfId="12"/>
    <cellStyle name="20% - Accent2" xfId="13"/>
    <cellStyle name="20% - Accent3" xfId="14"/>
    <cellStyle name="20% - Accent4" xfId="15"/>
    <cellStyle name="20% - Accent5" xfId="16"/>
    <cellStyle name="20% - Accent6" xfId="17"/>
    <cellStyle name="20% - Акцент1 2" xfId="18"/>
    <cellStyle name="20% - Акцент1 3" xfId="19"/>
    <cellStyle name="20% - Акцент1 4" xfId="20"/>
    <cellStyle name="20% - Акцент2 2" xfId="21"/>
    <cellStyle name="20% - Акцент2 3" xfId="22"/>
    <cellStyle name="20% - Акцент2 4" xfId="23"/>
    <cellStyle name="20% - Акцент3 2" xfId="24"/>
    <cellStyle name="20% - Акцент3 3" xfId="25"/>
    <cellStyle name="20% - Акцент3 4" xfId="26"/>
    <cellStyle name="20% - Акцент4 2" xfId="27"/>
    <cellStyle name="20% - Акцент4 3" xfId="28"/>
    <cellStyle name="20% - Акцент4 4" xfId="29"/>
    <cellStyle name="20% - Акцент5 2" xfId="30"/>
    <cellStyle name="20% - Акцент5 3" xfId="31"/>
    <cellStyle name="20% - Акцент5 4" xfId="32"/>
    <cellStyle name="20% - Акцент6 2" xfId="33"/>
    <cellStyle name="20% - Акцент6 3" xfId="34"/>
    <cellStyle name="20% - Акцент6 4" xfId="35"/>
    <cellStyle name="40% - Accent1" xfId="36"/>
    <cellStyle name="40% - Accent2" xfId="37"/>
    <cellStyle name="40% - Accent3" xfId="38"/>
    <cellStyle name="40% - Accent4" xfId="39"/>
    <cellStyle name="40% - Accent5" xfId="40"/>
    <cellStyle name="40% - Accent6" xfId="41"/>
    <cellStyle name="40% - Акцент1 2" xfId="42"/>
    <cellStyle name="40% - Акцент1 3" xfId="43"/>
    <cellStyle name="40% - Акцент1 4" xfId="44"/>
    <cellStyle name="40% - Акцент2 2" xfId="45"/>
    <cellStyle name="40% - Акцент2 3" xfId="46"/>
    <cellStyle name="40% - Акцент2 4" xfId="47"/>
    <cellStyle name="40% - Акцент3 2" xfId="48"/>
    <cellStyle name="40% - Акцент3 3" xfId="49"/>
    <cellStyle name="40% - Акцент3 4" xfId="50"/>
    <cellStyle name="40% - Акцент4 2" xfId="51"/>
    <cellStyle name="40% - Акцент4 3" xfId="52"/>
    <cellStyle name="40% - Акцент4 4" xfId="53"/>
    <cellStyle name="40% - Акцент5 2" xfId="54"/>
    <cellStyle name="40% - Акцент5 3" xfId="55"/>
    <cellStyle name="40% - Акцент5 4" xfId="56"/>
    <cellStyle name="40% - Акцент6 2" xfId="57"/>
    <cellStyle name="40% - Акцент6 3" xfId="58"/>
    <cellStyle name="40% - Акцент6 4" xfId="59"/>
    <cellStyle name="60% - Accent1" xfId="60"/>
    <cellStyle name="60% - Accent2" xfId="61"/>
    <cellStyle name="60% - Accent3" xfId="62"/>
    <cellStyle name="60% - Accent4" xfId="63"/>
    <cellStyle name="60% - Accent5" xfId="64"/>
    <cellStyle name="60% - Accent6" xfId="65"/>
    <cellStyle name="60% - Акцент1 2" xfId="66"/>
    <cellStyle name="60% - Акцент1 3" xfId="67"/>
    <cellStyle name="60% - Акцент1 4" xfId="68"/>
    <cellStyle name="60% - Акцент2 2" xfId="69"/>
    <cellStyle name="60% - Акцент2 3" xfId="70"/>
    <cellStyle name="60% - Акцент2 4" xfId="71"/>
    <cellStyle name="60% - Акцент3 2" xfId="72"/>
    <cellStyle name="60% - Акцент3 3" xfId="73"/>
    <cellStyle name="60% - Акцент3 4" xfId="74"/>
    <cellStyle name="60% - Акцент4 2" xfId="75"/>
    <cellStyle name="60% - Акцент4 3" xfId="76"/>
    <cellStyle name="60% - Акцент4 4" xfId="77"/>
    <cellStyle name="60% - Акцент5 2" xfId="78"/>
    <cellStyle name="60% - Акцент5 3" xfId="79"/>
    <cellStyle name="60% - Акцент5 4" xfId="80"/>
    <cellStyle name="60% - Акцент6 2" xfId="81"/>
    <cellStyle name="60% - Акцент6 3" xfId="82"/>
    <cellStyle name="60% - Акцент6 4" xfId="83"/>
    <cellStyle name="Accent1" xfId="84"/>
    <cellStyle name="Accent2" xfId="85"/>
    <cellStyle name="Accent3" xfId="86"/>
    <cellStyle name="Accent4" xfId="87"/>
    <cellStyle name="Accent5" xfId="88"/>
    <cellStyle name="Accent6" xfId="89"/>
    <cellStyle name="Bad" xfId="90"/>
    <cellStyle name="Calculation" xfId="91"/>
    <cellStyle name="Check Cell" xfId="92"/>
    <cellStyle name="Explanatory Text" xfId="93"/>
    <cellStyle name="Good" xfId="94"/>
    <cellStyle name="Heading 1" xfId="95"/>
    <cellStyle name="Heading 2" xfId="96"/>
    <cellStyle name="Heading 3" xfId="97"/>
    <cellStyle name="Heading 4" xfId="98"/>
    <cellStyle name="Input" xfId="99"/>
    <cellStyle name="Linked Cell" xfId="100"/>
    <cellStyle name="Neutral" xfId="101"/>
    <cellStyle name="Note" xfId="102"/>
    <cellStyle name="Output" xfId="103"/>
    <cellStyle name="Title" xfId="104"/>
    <cellStyle name="Total" xfId="105"/>
    <cellStyle name="Warning Text" xfId="106"/>
    <cellStyle name="Акцент1 2" xfId="107"/>
    <cellStyle name="Акцент1 3" xfId="108"/>
    <cellStyle name="Акцент1 4" xfId="109"/>
    <cellStyle name="Акцент2 2" xfId="110"/>
    <cellStyle name="Акцент2 3" xfId="111"/>
    <cellStyle name="Акцент2 4" xfId="112"/>
    <cellStyle name="Акцент3 2" xfId="113"/>
    <cellStyle name="Акцент3 3" xfId="114"/>
    <cellStyle name="Акцент3 4" xfId="115"/>
    <cellStyle name="Акцент4 2" xfId="116"/>
    <cellStyle name="Акцент4 3" xfId="117"/>
    <cellStyle name="Акцент4 4" xfId="118"/>
    <cellStyle name="Акцент5 2" xfId="119"/>
    <cellStyle name="Акцент5 3" xfId="120"/>
    <cellStyle name="Акцент5 4" xfId="121"/>
    <cellStyle name="Акцент6 2" xfId="122"/>
    <cellStyle name="Акцент6 3" xfId="123"/>
    <cellStyle name="Акцент6 4" xfId="124"/>
    <cellStyle name="Ввод  2" xfId="125"/>
    <cellStyle name="Ввод  3" xfId="126"/>
    <cellStyle name="Ввод  4" xfId="127"/>
    <cellStyle name="Вывод 2" xfId="128"/>
    <cellStyle name="Вывод 3" xfId="129"/>
    <cellStyle name="Вывод 4" xfId="130"/>
    <cellStyle name="Вычисление 2" xfId="131"/>
    <cellStyle name="Вычисление 3" xfId="132"/>
    <cellStyle name="Вычисление 4" xfId="133"/>
    <cellStyle name="Денежный 2" xfId="134"/>
    <cellStyle name="Заголовок 1 2" xfId="135"/>
    <cellStyle name="Заголовок 1 3" xfId="136"/>
    <cellStyle name="Заголовок 1 4" xfId="137"/>
    <cellStyle name="Заголовок 2 2" xfId="138"/>
    <cellStyle name="Заголовок 2 3" xfId="139"/>
    <cellStyle name="Заголовок 2 4" xfId="140"/>
    <cellStyle name="Заголовок 3 2" xfId="141"/>
    <cellStyle name="Заголовок 3 3" xfId="142"/>
    <cellStyle name="Заголовок 3 4" xfId="143"/>
    <cellStyle name="Заголовок 4 2" xfId="144"/>
    <cellStyle name="Заголовок 4 3" xfId="145"/>
    <cellStyle name="Заголовок 4 4" xfId="146"/>
    <cellStyle name="Итог 2" xfId="147"/>
    <cellStyle name="Итог 3" xfId="148"/>
    <cellStyle name="Итог 4" xfId="149"/>
    <cellStyle name="Контрольная ячейка 2" xfId="150"/>
    <cellStyle name="Контрольная ячейка 3" xfId="151"/>
    <cellStyle name="Контрольная ячейка 4" xfId="152"/>
    <cellStyle name="Название 2" xfId="153"/>
    <cellStyle name="Название 3" xfId="154"/>
    <cellStyle name="Название 4" xfId="155"/>
    <cellStyle name="Нейтральный 2" xfId="156"/>
    <cellStyle name="Нейтральный 3" xfId="157"/>
    <cellStyle name="Нейтральный 4" xfId="158"/>
    <cellStyle name="Обычный" xfId="0" builtinId="0"/>
    <cellStyle name="Обычный 2" xfId="159"/>
    <cellStyle name="Обычный 2 2" xfId="160"/>
    <cellStyle name="Обычный 2 2 2" xfId="161"/>
    <cellStyle name="Обычный 2 2 3" xfId="162"/>
    <cellStyle name="Обычный 2 3" xfId="163"/>
    <cellStyle name="Обычный 2 4" xfId="164"/>
    <cellStyle name="Обычный 2 4 2" xfId="165"/>
    <cellStyle name="Обычный 2 4 3" xfId="166"/>
    <cellStyle name="Обычный 2 5" xfId="167"/>
    <cellStyle name="Обычный 2 5 2" xfId="168"/>
    <cellStyle name="Обычный 2 6" xfId="169"/>
    <cellStyle name="Обычный 2 6 2" xfId="170"/>
    <cellStyle name="Обычный 2 7" xfId="171"/>
    <cellStyle name="Обычный 2__Секвестр 30503 Афанасьеву_10.01.12г." xfId="172"/>
    <cellStyle name="Обычный 3" xfId="173"/>
    <cellStyle name="Обычный 3 2" xfId="174"/>
    <cellStyle name="Обычный 3 2 2" xfId="175"/>
    <cellStyle name="Обычный 3 3" xfId="176"/>
    <cellStyle name="Обычный 3 3 2" xfId="177"/>
    <cellStyle name="Обычный 3 4" xfId="178"/>
    <cellStyle name="Обычный 4" xfId="179"/>
    <cellStyle name="Обычный 4 2" xfId="180"/>
    <cellStyle name="Обычный 4 3" xfId="181"/>
    <cellStyle name="Обычный 5" xfId="182"/>
    <cellStyle name="Обычный 5 2" xfId="183"/>
    <cellStyle name="Обычный 5 2 2" xfId="184"/>
    <cellStyle name="Обычный 6" xfId="185"/>
    <cellStyle name="Обычный 7" xfId="186"/>
    <cellStyle name="Обычный 8" xfId="187"/>
    <cellStyle name="Обычный 9" xfId="188"/>
    <cellStyle name="Плохой 2" xfId="189"/>
    <cellStyle name="Плохой 3" xfId="190"/>
    <cellStyle name="Плохой 4" xfId="191"/>
    <cellStyle name="Пояснение 2" xfId="192"/>
    <cellStyle name="Пояснение 3" xfId="193"/>
    <cellStyle name="Пояснение 4" xfId="194"/>
    <cellStyle name="Примечание 2" xfId="195"/>
    <cellStyle name="Примечание 3" xfId="196"/>
    <cellStyle name="Примечание 4" xfId="197"/>
    <cellStyle name="Процентный 2" xfId="198"/>
    <cellStyle name="Процентный 2 2" xfId="199"/>
    <cellStyle name="Связанная ячейка 2" xfId="200"/>
    <cellStyle name="Связанная ячейка 3" xfId="201"/>
    <cellStyle name="Связанная ячейка 4" xfId="202"/>
    <cellStyle name="Стиль 1" xfId="203"/>
    <cellStyle name="Текст предупреждения 2" xfId="204"/>
    <cellStyle name="Текст предупреждения 3" xfId="205"/>
    <cellStyle name="Текст предупреждения 4" xfId="206"/>
    <cellStyle name="Финансовый 2" xfId="207"/>
    <cellStyle name="Финансовый 2 2" xfId="208"/>
    <cellStyle name="Финансовый 3" xfId="209"/>
    <cellStyle name="Финансовый 3 2" xfId="210"/>
    <cellStyle name="Хороший 2" xfId="211"/>
    <cellStyle name="Хороший 3" xfId="212"/>
    <cellStyle name="Хороший 4" xfId="213"/>
  </cellStyles>
  <dxfs count="0"/>
  <tableStyles count="0" defaultTableStyle="TableStyleMedium9" defaultPivotStyle="PivotStyleLight16"/>
  <colors>
    <mruColors>
      <color rgb="FFFFEBAB"/>
      <color rgb="FFFFE3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rk_es@es.irkutskenergo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3"/>
  <sheetViews>
    <sheetView tabSelected="1" view="pageBreakPreview" zoomScale="50" zoomScaleNormal="57" zoomScaleSheetLayoutView="50" workbookViewId="0">
      <selection activeCell="L17" sqref="L17"/>
    </sheetView>
  </sheetViews>
  <sheetFormatPr defaultColWidth="15.85546875" defaultRowHeight="15" x14ac:dyDescent="0.2"/>
  <cols>
    <col min="1" max="1" width="13" style="1" customWidth="1"/>
    <col min="2" max="2" width="19.5703125" style="1" customWidth="1"/>
    <col min="3" max="3" width="19.7109375" style="1" customWidth="1"/>
    <col min="4" max="4" width="19.28515625" style="1" customWidth="1"/>
    <col min="5" max="5" width="46.140625" style="1" customWidth="1"/>
    <col min="6" max="6" width="12.28515625" style="1" customWidth="1"/>
    <col min="7" max="7" width="12.5703125" style="1" customWidth="1"/>
    <col min="8" max="8" width="23.5703125" style="8" customWidth="1"/>
    <col min="9" max="9" width="19.140625" style="8" customWidth="1"/>
    <col min="10" max="10" width="16.5703125" style="8" customWidth="1"/>
    <col min="11" max="11" width="22" style="12" customWidth="1"/>
    <col min="12" max="12" width="17.7109375" style="8" customWidth="1"/>
    <col min="13" max="13" width="19.7109375" style="8" customWidth="1"/>
    <col min="14" max="14" width="26" style="8" customWidth="1"/>
    <col min="15" max="15" width="14.28515625" style="8" customWidth="1"/>
    <col min="16" max="16" width="26.28515625" style="8" customWidth="1"/>
    <col min="17" max="16384" width="15.85546875" style="1"/>
  </cols>
  <sheetData>
    <row r="1" spans="1:16" ht="23.25" x14ac:dyDescent="0.2">
      <c r="N1" s="37" t="s">
        <v>28</v>
      </c>
    </row>
    <row r="2" spans="1:16" ht="23.25" x14ac:dyDescent="0.2">
      <c r="N2" s="37" t="s">
        <v>29</v>
      </c>
    </row>
    <row r="3" spans="1:16" ht="23.25" x14ac:dyDescent="0.2">
      <c r="N3" s="37" t="s">
        <v>388</v>
      </c>
      <c r="O3" s="39"/>
    </row>
    <row r="4" spans="1:16" ht="23.25" x14ac:dyDescent="0.2">
      <c r="A4" s="204" t="s">
        <v>386</v>
      </c>
      <c r="B4" s="204"/>
      <c r="C4" s="204"/>
      <c r="D4" s="204"/>
      <c r="E4" s="204"/>
      <c r="F4" s="204"/>
      <c r="G4" s="204"/>
      <c r="H4" s="204"/>
      <c r="I4" s="204"/>
      <c r="J4" s="204"/>
      <c r="K4" s="208"/>
      <c r="L4" s="209"/>
      <c r="M4" s="204"/>
      <c r="N4" s="204"/>
      <c r="O4" s="204"/>
    </row>
    <row r="5" spans="1:16" ht="18.75" x14ac:dyDescent="0.2">
      <c r="A5" s="3"/>
      <c r="B5" s="4"/>
      <c r="C5" s="3"/>
      <c r="D5" s="3"/>
      <c r="E5" s="3"/>
      <c r="F5" s="3"/>
      <c r="G5" s="3"/>
      <c r="H5" s="9"/>
      <c r="I5" s="9"/>
      <c r="J5" s="9"/>
      <c r="K5" s="13"/>
      <c r="L5" s="14"/>
      <c r="M5" s="9"/>
      <c r="N5" s="9"/>
      <c r="O5" s="9"/>
    </row>
    <row r="6" spans="1:16" ht="18.75" x14ac:dyDescent="0.2">
      <c r="A6" s="210" t="s">
        <v>16</v>
      </c>
      <c r="B6" s="210"/>
      <c r="C6" s="210"/>
      <c r="D6" s="210"/>
      <c r="E6" s="210"/>
      <c r="F6" s="210"/>
      <c r="G6" s="210"/>
      <c r="H6" s="210"/>
      <c r="I6" s="211" t="s">
        <v>345</v>
      </c>
      <c r="J6" s="211"/>
      <c r="K6" s="211"/>
      <c r="L6" s="211"/>
      <c r="M6" s="211"/>
      <c r="N6" s="211"/>
      <c r="O6" s="211"/>
      <c r="P6" s="5"/>
    </row>
    <row r="7" spans="1:16" ht="18.75" x14ac:dyDescent="0.2">
      <c r="A7" s="210" t="s">
        <v>17</v>
      </c>
      <c r="B7" s="210"/>
      <c r="C7" s="210"/>
      <c r="D7" s="210"/>
      <c r="E7" s="210"/>
      <c r="F7" s="210"/>
      <c r="G7" s="210"/>
      <c r="H7" s="210"/>
      <c r="I7" s="211" t="s">
        <v>23</v>
      </c>
      <c r="J7" s="211"/>
      <c r="K7" s="211"/>
      <c r="L7" s="211"/>
      <c r="M7" s="211"/>
      <c r="N7" s="211"/>
      <c r="O7" s="211"/>
      <c r="P7" s="5"/>
    </row>
    <row r="8" spans="1:16" ht="18.75" x14ac:dyDescent="0.2">
      <c r="A8" s="210" t="s">
        <v>18</v>
      </c>
      <c r="B8" s="210"/>
      <c r="C8" s="210"/>
      <c r="D8" s="210"/>
      <c r="E8" s="210"/>
      <c r="F8" s="210"/>
      <c r="G8" s="210"/>
      <c r="H8" s="210"/>
      <c r="I8" s="211" t="s">
        <v>24</v>
      </c>
      <c r="J8" s="211"/>
      <c r="K8" s="211"/>
      <c r="L8" s="211"/>
      <c r="M8" s="211"/>
      <c r="N8" s="211"/>
      <c r="O8" s="211"/>
      <c r="P8" s="5"/>
    </row>
    <row r="9" spans="1:16" ht="18.75" x14ac:dyDescent="0.2">
      <c r="A9" s="210" t="s">
        <v>19</v>
      </c>
      <c r="B9" s="210"/>
      <c r="C9" s="210"/>
      <c r="D9" s="210"/>
      <c r="E9" s="210"/>
      <c r="F9" s="210"/>
      <c r="G9" s="210"/>
      <c r="H9" s="210"/>
      <c r="I9" s="211" t="s">
        <v>25</v>
      </c>
      <c r="J9" s="211"/>
      <c r="K9" s="211"/>
      <c r="L9" s="211"/>
      <c r="M9" s="211"/>
      <c r="N9" s="211"/>
      <c r="O9" s="211"/>
      <c r="P9" s="5"/>
    </row>
    <row r="10" spans="1:16" ht="18.75" x14ac:dyDescent="0.2">
      <c r="A10" s="210" t="s">
        <v>20</v>
      </c>
      <c r="B10" s="210"/>
      <c r="C10" s="210"/>
      <c r="D10" s="210"/>
      <c r="E10" s="210"/>
      <c r="F10" s="210"/>
      <c r="G10" s="210"/>
      <c r="H10" s="210"/>
      <c r="I10" s="211">
        <v>3808166404</v>
      </c>
      <c r="J10" s="211"/>
      <c r="K10" s="211"/>
      <c r="L10" s="211"/>
      <c r="M10" s="211"/>
      <c r="N10" s="211"/>
      <c r="O10" s="211"/>
      <c r="P10" s="5"/>
    </row>
    <row r="11" spans="1:16" ht="18.75" x14ac:dyDescent="0.2">
      <c r="A11" s="210" t="s">
        <v>21</v>
      </c>
      <c r="B11" s="210"/>
      <c r="C11" s="210"/>
      <c r="D11" s="210"/>
      <c r="E11" s="210"/>
      <c r="F11" s="210"/>
      <c r="G11" s="210"/>
      <c r="H11" s="210"/>
      <c r="I11" s="211">
        <v>997650001</v>
      </c>
      <c r="J11" s="211"/>
      <c r="K11" s="211"/>
      <c r="L11" s="211"/>
      <c r="M11" s="211"/>
      <c r="N11" s="211"/>
      <c r="O11" s="211"/>
      <c r="P11" s="5"/>
    </row>
    <row r="12" spans="1:16" ht="18.75" x14ac:dyDescent="0.2">
      <c r="A12" s="210" t="s">
        <v>22</v>
      </c>
      <c r="B12" s="210"/>
      <c r="C12" s="210"/>
      <c r="D12" s="210"/>
      <c r="E12" s="210"/>
      <c r="F12" s="210"/>
      <c r="G12" s="210"/>
      <c r="H12" s="210"/>
      <c r="I12" s="211">
        <v>25401380000</v>
      </c>
      <c r="J12" s="211"/>
      <c r="K12" s="211"/>
      <c r="L12" s="211"/>
      <c r="M12" s="211"/>
      <c r="N12" s="211"/>
      <c r="O12" s="211"/>
      <c r="P12" s="5"/>
    </row>
    <row r="13" spans="1:16" ht="18.75" x14ac:dyDescent="0.2">
      <c r="A13" s="6"/>
      <c r="B13" s="6"/>
      <c r="C13" s="6"/>
      <c r="D13" s="6"/>
      <c r="E13" s="6"/>
      <c r="F13" s="6"/>
      <c r="G13" s="6"/>
      <c r="H13" s="10"/>
      <c r="I13" s="10"/>
      <c r="J13" s="10"/>
      <c r="K13" s="10"/>
      <c r="L13" s="10"/>
      <c r="M13" s="10"/>
      <c r="N13" s="10"/>
      <c r="O13" s="10"/>
      <c r="P13" s="5"/>
    </row>
    <row r="14" spans="1:16" ht="18.75" x14ac:dyDescent="0.2">
      <c r="A14" s="212"/>
      <c r="B14" s="212"/>
      <c r="C14" s="212"/>
      <c r="D14" s="212"/>
      <c r="E14" s="212"/>
      <c r="F14" s="212"/>
      <c r="G14" s="212"/>
      <c r="H14" s="212"/>
      <c r="I14" s="212"/>
      <c r="J14" s="212"/>
      <c r="K14" s="213"/>
      <c r="L14" s="214"/>
      <c r="M14" s="212"/>
      <c r="N14" s="212"/>
      <c r="O14" s="212"/>
      <c r="P14" s="5"/>
    </row>
    <row r="15" spans="1:16" ht="15.75" x14ac:dyDescent="0.2">
      <c r="A15" s="203" t="s">
        <v>0</v>
      </c>
      <c r="B15" s="203" t="s">
        <v>26</v>
      </c>
      <c r="C15" s="203" t="s">
        <v>38</v>
      </c>
      <c r="D15" s="203" t="s">
        <v>39</v>
      </c>
      <c r="E15" s="203" t="s">
        <v>1</v>
      </c>
      <c r="F15" s="203"/>
      <c r="G15" s="203"/>
      <c r="H15" s="203"/>
      <c r="I15" s="203"/>
      <c r="J15" s="203"/>
      <c r="K15" s="203"/>
      <c r="L15" s="203"/>
      <c r="M15" s="203"/>
      <c r="N15" s="205" t="s">
        <v>14</v>
      </c>
      <c r="O15" s="205" t="s">
        <v>9</v>
      </c>
      <c r="P15" s="205" t="s">
        <v>15</v>
      </c>
    </row>
    <row r="16" spans="1:16" ht="15.75" x14ac:dyDescent="0.2">
      <c r="A16" s="203"/>
      <c r="B16" s="203"/>
      <c r="C16" s="203"/>
      <c r="D16" s="203"/>
      <c r="E16" s="203" t="s">
        <v>2</v>
      </c>
      <c r="F16" s="203" t="s">
        <v>3</v>
      </c>
      <c r="G16" s="203"/>
      <c r="H16" s="205" t="s">
        <v>11</v>
      </c>
      <c r="I16" s="205" t="s">
        <v>5</v>
      </c>
      <c r="J16" s="205"/>
      <c r="K16" s="206" t="s">
        <v>6</v>
      </c>
      <c r="L16" s="205" t="s">
        <v>7</v>
      </c>
      <c r="M16" s="205"/>
      <c r="N16" s="205"/>
      <c r="O16" s="205"/>
      <c r="P16" s="205"/>
    </row>
    <row r="17" spans="1:16" ht="126" x14ac:dyDescent="0.2">
      <c r="A17" s="203"/>
      <c r="B17" s="203"/>
      <c r="C17" s="203"/>
      <c r="D17" s="203"/>
      <c r="E17" s="203"/>
      <c r="F17" s="7" t="s">
        <v>13</v>
      </c>
      <c r="G17" s="7" t="s">
        <v>4</v>
      </c>
      <c r="H17" s="205"/>
      <c r="I17" s="11" t="s">
        <v>27</v>
      </c>
      <c r="J17" s="11" t="s">
        <v>4</v>
      </c>
      <c r="K17" s="206"/>
      <c r="L17" s="11" t="s">
        <v>12</v>
      </c>
      <c r="M17" s="11" t="s">
        <v>8</v>
      </c>
      <c r="N17" s="205"/>
      <c r="O17" s="11" t="s">
        <v>10</v>
      </c>
      <c r="P17" s="205"/>
    </row>
    <row r="18" spans="1:16" ht="15.6" customHeight="1" x14ac:dyDescent="0.2">
      <c r="A18" s="44">
        <v>1</v>
      </c>
      <c r="B18" s="44">
        <v>2</v>
      </c>
      <c r="C18" s="44">
        <v>3</v>
      </c>
      <c r="D18" s="44">
        <v>4</v>
      </c>
      <c r="E18" s="44">
        <v>5</v>
      </c>
      <c r="F18" s="44">
        <v>6</v>
      </c>
      <c r="G18" s="44">
        <v>7</v>
      </c>
      <c r="H18" s="43">
        <v>8</v>
      </c>
      <c r="I18" s="43">
        <v>9</v>
      </c>
      <c r="J18" s="43">
        <v>10</v>
      </c>
      <c r="K18" s="43">
        <v>11</v>
      </c>
      <c r="L18" s="43">
        <v>12</v>
      </c>
      <c r="M18" s="43">
        <v>13</v>
      </c>
      <c r="N18" s="43">
        <v>14</v>
      </c>
      <c r="O18" s="43">
        <v>15</v>
      </c>
      <c r="P18" s="43">
        <v>16</v>
      </c>
    </row>
    <row r="19" spans="1:16" s="46" customFormat="1" ht="37.5" x14ac:dyDescent="0.2">
      <c r="A19" s="150">
        <v>1</v>
      </c>
      <c r="B19" s="150" t="s">
        <v>97</v>
      </c>
      <c r="C19" s="150" t="s">
        <v>47</v>
      </c>
      <c r="D19" s="150" t="s">
        <v>48</v>
      </c>
      <c r="E19" s="151" t="s">
        <v>49</v>
      </c>
      <c r="F19" s="150">
        <v>796</v>
      </c>
      <c r="G19" s="150" t="s">
        <v>50</v>
      </c>
      <c r="H19" s="152">
        <v>515</v>
      </c>
      <c r="I19" s="152">
        <v>25701000</v>
      </c>
      <c r="J19" s="150" t="s">
        <v>51</v>
      </c>
      <c r="K19" s="153">
        <v>1237800</v>
      </c>
      <c r="L19" s="154" t="s">
        <v>52</v>
      </c>
      <c r="M19" s="155" t="s">
        <v>53</v>
      </c>
      <c r="N19" s="150" t="s">
        <v>54</v>
      </c>
      <c r="O19" s="150" t="s">
        <v>55</v>
      </c>
      <c r="P19" s="150"/>
    </row>
    <row r="20" spans="1:16" s="46" customFormat="1" ht="37.5" x14ac:dyDescent="0.2">
      <c r="A20" s="150">
        <f>A19+1</f>
        <v>2</v>
      </c>
      <c r="B20" s="150" t="s">
        <v>97</v>
      </c>
      <c r="C20" s="150" t="s">
        <v>56</v>
      </c>
      <c r="D20" s="150" t="s">
        <v>57</v>
      </c>
      <c r="E20" s="151" t="s">
        <v>58</v>
      </c>
      <c r="F20" s="150">
        <v>796</v>
      </c>
      <c r="G20" s="150" t="s">
        <v>50</v>
      </c>
      <c r="H20" s="152" t="s">
        <v>59</v>
      </c>
      <c r="I20" s="152">
        <v>25701000</v>
      </c>
      <c r="J20" s="150" t="s">
        <v>51</v>
      </c>
      <c r="K20" s="156">
        <v>25000</v>
      </c>
      <c r="L20" s="154" t="s">
        <v>52</v>
      </c>
      <c r="M20" s="155" t="s">
        <v>53</v>
      </c>
      <c r="N20" s="150" t="s">
        <v>54</v>
      </c>
      <c r="O20" s="150" t="s">
        <v>55</v>
      </c>
      <c r="P20" s="150"/>
    </row>
    <row r="21" spans="1:16" s="46" customFormat="1" ht="56.25" x14ac:dyDescent="0.2">
      <c r="A21" s="150">
        <f t="shared" ref="A21:A82" si="0">A20+1</f>
        <v>3</v>
      </c>
      <c r="B21" s="150" t="s">
        <v>97</v>
      </c>
      <c r="C21" s="150" t="s">
        <v>56</v>
      </c>
      <c r="D21" s="150" t="s">
        <v>57</v>
      </c>
      <c r="E21" s="151" t="s">
        <v>60</v>
      </c>
      <c r="F21" s="150">
        <v>796</v>
      </c>
      <c r="G21" s="150" t="s">
        <v>50</v>
      </c>
      <c r="H21" s="150" t="s">
        <v>59</v>
      </c>
      <c r="I21" s="152">
        <v>25701000</v>
      </c>
      <c r="J21" s="150" t="s">
        <v>51</v>
      </c>
      <c r="K21" s="153">
        <v>70000</v>
      </c>
      <c r="L21" s="154" t="s">
        <v>52</v>
      </c>
      <c r="M21" s="155" t="s">
        <v>53</v>
      </c>
      <c r="N21" s="150" t="s">
        <v>54</v>
      </c>
      <c r="O21" s="150" t="s">
        <v>55</v>
      </c>
      <c r="P21" s="150"/>
    </row>
    <row r="22" spans="1:16" s="46" customFormat="1" ht="56.25" x14ac:dyDescent="0.2">
      <c r="A22" s="150">
        <f t="shared" si="0"/>
        <v>4</v>
      </c>
      <c r="B22" s="150" t="s">
        <v>97</v>
      </c>
      <c r="C22" s="150" t="s">
        <v>56</v>
      </c>
      <c r="D22" s="150" t="s">
        <v>57</v>
      </c>
      <c r="E22" s="151" t="s">
        <v>61</v>
      </c>
      <c r="F22" s="150">
        <v>796</v>
      </c>
      <c r="G22" s="150" t="s">
        <v>50</v>
      </c>
      <c r="H22" s="150" t="s">
        <v>59</v>
      </c>
      <c r="I22" s="152">
        <v>25701000</v>
      </c>
      <c r="J22" s="150" t="s">
        <v>51</v>
      </c>
      <c r="K22" s="153">
        <v>30000</v>
      </c>
      <c r="L22" s="154" t="s">
        <v>52</v>
      </c>
      <c r="M22" s="155" t="s">
        <v>53</v>
      </c>
      <c r="N22" s="150" t="s">
        <v>54</v>
      </c>
      <c r="O22" s="150" t="s">
        <v>55</v>
      </c>
      <c r="P22" s="150"/>
    </row>
    <row r="23" spans="1:16" s="46" customFormat="1" ht="37.5" x14ac:dyDescent="0.2">
      <c r="A23" s="150">
        <f t="shared" si="0"/>
        <v>5</v>
      </c>
      <c r="B23" s="150" t="s">
        <v>97</v>
      </c>
      <c r="C23" s="150" t="s">
        <v>56</v>
      </c>
      <c r="D23" s="150" t="s">
        <v>57</v>
      </c>
      <c r="E23" s="151" t="s">
        <v>333</v>
      </c>
      <c r="F23" s="150">
        <v>796</v>
      </c>
      <c r="G23" s="150" t="s">
        <v>50</v>
      </c>
      <c r="H23" s="150" t="s">
        <v>59</v>
      </c>
      <c r="I23" s="152">
        <v>25701000</v>
      </c>
      <c r="J23" s="150" t="s">
        <v>51</v>
      </c>
      <c r="K23" s="153">
        <v>10000</v>
      </c>
      <c r="L23" s="154" t="s">
        <v>52</v>
      </c>
      <c r="M23" s="155" t="s">
        <v>53</v>
      </c>
      <c r="N23" s="150" t="s">
        <v>54</v>
      </c>
      <c r="O23" s="150" t="s">
        <v>55</v>
      </c>
      <c r="P23" s="150"/>
    </row>
    <row r="24" spans="1:16" s="46" customFormat="1" ht="37.5" x14ac:dyDescent="0.2">
      <c r="A24" s="150">
        <f t="shared" si="0"/>
        <v>6</v>
      </c>
      <c r="B24" s="150" t="s">
        <v>97</v>
      </c>
      <c r="C24" s="150" t="s">
        <v>56</v>
      </c>
      <c r="D24" s="150" t="s">
        <v>57</v>
      </c>
      <c r="E24" s="151" t="s">
        <v>62</v>
      </c>
      <c r="F24" s="150">
        <v>796</v>
      </c>
      <c r="G24" s="150" t="s">
        <v>50</v>
      </c>
      <c r="H24" s="150" t="s">
        <v>59</v>
      </c>
      <c r="I24" s="152">
        <v>25701000</v>
      </c>
      <c r="J24" s="150" t="s">
        <v>51</v>
      </c>
      <c r="K24" s="153">
        <v>5000</v>
      </c>
      <c r="L24" s="154" t="s">
        <v>52</v>
      </c>
      <c r="M24" s="155" t="s">
        <v>53</v>
      </c>
      <c r="N24" s="150" t="s">
        <v>54</v>
      </c>
      <c r="O24" s="150" t="s">
        <v>55</v>
      </c>
      <c r="P24" s="150"/>
    </row>
    <row r="25" spans="1:16" s="46" customFormat="1" ht="56.25" x14ac:dyDescent="0.2">
      <c r="A25" s="150">
        <f t="shared" si="0"/>
        <v>7</v>
      </c>
      <c r="B25" s="150" t="s">
        <v>97</v>
      </c>
      <c r="C25" s="150" t="s">
        <v>56</v>
      </c>
      <c r="D25" s="150" t="s">
        <v>57</v>
      </c>
      <c r="E25" s="151" t="s">
        <v>63</v>
      </c>
      <c r="F25" s="150">
        <v>796</v>
      </c>
      <c r="G25" s="150" t="s">
        <v>50</v>
      </c>
      <c r="H25" s="150" t="s">
        <v>59</v>
      </c>
      <c r="I25" s="152">
        <v>25701000</v>
      </c>
      <c r="J25" s="150" t="s">
        <v>51</v>
      </c>
      <c r="K25" s="153">
        <v>10000</v>
      </c>
      <c r="L25" s="154" t="s">
        <v>52</v>
      </c>
      <c r="M25" s="155" t="s">
        <v>53</v>
      </c>
      <c r="N25" s="150" t="s">
        <v>54</v>
      </c>
      <c r="O25" s="150" t="s">
        <v>55</v>
      </c>
      <c r="P25" s="150"/>
    </row>
    <row r="26" spans="1:16" s="46" customFormat="1" ht="56.25" x14ac:dyDescent="0.2">
      <c r="A26" s="150">
        <f t="shared" si="0"/>
        <v>8</v>
      </c>
      <c r="B26" s="150" t="s">
        <v>97</v>
      </c>
      <c r="C26" s="150" t="s">
        <v>56</v>
      </c>
      <c r="D26" s="150" t="s">
        <v>57</v>
      </c>
      <c r="E26" s="151" t="s">
        <v>64</v>
      </c>
      <c r="F26" s="150">
        <v>796</v>
      </c>
      <c r="G26" s="150" t="s">
        <v>50</v>
      </c>
      <c r="H26" s="152" t="s">
        <v>59</v>
      </c>
      <c r="I26" s="152">
        <v>25701000</v>
      </c>
      <c r="J26" s="150" t="s">
        <v>51</v>
      </c>
      <c r="K26" s="156">
        <v>150000</v>
      </c>
      <c r="L26" s="154" t="s">
        <v>52</v>
      </c>
      <c r="M26" s="155" t="s">
        <v>53</v>
      </c>
      <c r="N26" s="150" t="s">
        <v>54</v>
      </c>
      <c r="O26" s="150" t="s">
        <v>55</v>
      </c>
      <c r="P26" s="150"/>
    </row>
    <row r="27" spans="1:16" s="46" customFormat="1" ht="37.5" x14ac:dyDescent="0.2">
      <c r="A27" s="63">
        <f t="shared" si="0"/>
        <v>9</v>
      </c>
      <c r="B27" s="63" t="s">
        <v>97</v>
      </c>
      <c r="C27" s="63" t="s">
        <v>65</v>
      </c>
      <c r="D27" s="63" t="s">
        <v>66</v>
      </c>
      <c r="E27" s="19" t="s">
        <v>67</v>
      </c>
      <c r="F27" s="63">
        <v>736</v>
      </c>
      <c r="G27" s="63" t="s">
        <v>68</v>
      </c>
      <c r="H27" s="15">
        <v>5040</v>
      </c>
      <c r="I27" s="15">
        <v>25701000</v>
      </c>
      <c r="J27" s="63" t="s">
        <v>51</v>
      </c>
      <c r="K27" s="64">
        <f>554400*1.05</f>
        <v>582120</v>
      </c>
      <c r="L27" s="41" t="s">
        <v>69</v>
      </c>
      <c r="M27" s="41" t="s">
        <v>70</v>
      </c>
      <c r="N27" s="63" t="s">
        <v>71</v>
      </c>
      <c r="O27" s="63" t="s">
        <v>72</v>
      </c>
      <c r="P27" s="45" t="s">
        <v>73</v>
      </c>
    </row>
    <row r="28" spans="1:16" s="2" customFormat="1" ht="37.5" x14ac:dyDescent="0.2">
      <c r="A28" s="63">
        <f t="shared" si="0"/>
        <v>10</v>
      </c>
      <c r="B28" s="63" t="s">
        <v>97</v>
      </c>
      <c r="C28" s="63" t="s">
        <v>65</v>
      </c>
      <c r="D28" s="63" t="s">
        <v>66</v>
      </c>
      <c r="E28" s="19" t="s">
        <v>74</v>
      </c>
      <c r="F28" s="63">
        <v>796</v>
      </c>
      <c r="G28" s="63" t="s">
        <v>50</v>
      </c>
      <c r="H28" s="15">
        <v>9600</v>
      </c>
      <c r="I28" s="15">
        <v>25701000</v>
      </c>
      <c r="J28" s="63" t="s">
        <v>51</v>
      </c>
      <c r="K28" s="16">
        <f>960000*1.05</f>
        <v>1008000</v>
      </c>
      <c r="L28" s="41" t="s">
        <v>69</v>
      </c>
      <c r="M28" s="41" t="s">
        <v>70</v>
      </c>
      <c r="N28" s="63" t="s">
        <v>71</v>
      </c>
      <c r="O28" s="63" t="s">
        <v>72</v>
      </c>
      <c r="P28" s="45" t="s">
        <v>73</v>
      </c>
    </row>
    <row r="29" spans="1:16" s="2" customFormat="1" ht="37.5" x14ac:dyDescent="0.2">
      <c r="A29" s="63">
        <f t="shared" si="0"/>
        <v>11</v>
      </c>
      <c r="B29" s="63" t="s">
        <v>97</v>
      </c>
      <c r="C29" s="20" t="s">
        <v>75</v>
      </c>
      <c r="D29" s="20" t="s">
        <v>76</v>
      </c>
      <c r="E29" s="19" t="s">
        <v>77</v>
      </c>
      <c r="F29" s="63">
        <v>796</v>
      </c>
      <c r="G29" s="63" t="s">
        <v>50</v>
      </c>
      <c r="H29" s="15">
        <v>224250</v>
      </c>
      <c r="I29" s="15">
        <v>25700000</v>
      </c>
      <c r="J29" s="184" t="s">
        <v>78</v>
      </c>
      <c r="K29" s="185">
        <v>385244</v>
      </c>
      <c r="L29" s="41" t="s">
        <v>131</v>
      </c>
      <c r="M29" s="21" t="s">
        <v>53</v>
      </c>
      <c r="N29" s="63" t="s">
        <v>71</v>
      </c>
      <c r="O29" s="63" t="s">
        <v>72</v>
      </c>
      <c r="P29" s="45" t="s">
        <v>73</v>
      </c>
    </row>
    <row r="30" spans="1:16" s="2" customFormat="1" ht="75" x14ac:dyDescent="0.2">
      <c r="A30" s="63">
        <f t="shared" si="0"/>
        <v>12</v>
      </c>
      <c r="B30" s="63" t="s">
        <v>97</v>
      </c>
      <c r="C30" s="20" t="s">
        <v>80</v>
      </c>
      <c r="D30" s="20" t="s">
        <v>81</v>
      </c>
      <c r="E30" s="19" t="s">
        <v>82</v>
      </c>
      <c r="F30" s="63">
        <v>796</v>
      </c>
      <c r="G30" s="63" t="s">
        <v>50</v>
      </c>
      <c r="H30" s="15">
        <v>12000</v>
      </c>
      <c r="I30" s="15">
        <v>25000000</v>
      </c>
      <c r="J30" s="63" t="s">
        <v>78</v>
      </c>
      <c r="K30" s="64">
        <v>2904600</v>
      </c>
      <c r="L30" s="41" t="s">
        <v>83</v>
      </c>
      <c r="M30" s="21" t="s">
        <v>79</v>
      </c>
      <c r="N30" s="63" t="s">
        <v>71</v>
      </c>
      <c r="O30" s="63" t="s">
        <v>72</v>
      </c>
      <c r="P30" s="45" t="s">
        <v>73</v>
      </c>
    </row>
    <row r="31" spans="1:16" s="2" customFormat="1" ht="75" x14ac:dyDescent="0.2">
      <c r="A31" s="63">
        <v>15</v>
      </c>
      <c r="B31" s="63" t="s">
        <v>97</v>
      </c>
      <c r="C31" s="20" t="s">
        <v>80</v>
      </c>
      <c r="D31" s="20" t="s">
        <v>81</v>
      </c>
      <c r="E31" s="19" t="s">
        <v>86</v>
      </c>
      <c r="F31" s="63">
        <v>796</v>
      </c>
      <c r="G31" s="63" t="s">
        <v>50</v>
      </c>
      <c r="H31" s="15">
        <v>12000</v>
      </c>
      <c r="I31" s="15">
        <v>25000000</v>
      </c>
      <c r="J31" s="63" t="s">
        <v>78</v>
      </c>
      <c r="K31" s="64">
        <v>2904600</v>
      </c>
      <c r="L31" s="21" t="s">
        <v>53</v>
      </c>
      <c r="M31" s="21" t="s">
        <v>87</v>
      </c>
      <c r="N31" s="63" t="s">
        <v>71</v>
      </c>
      <c r="O31" s="63" t="s">
        <v>72</v>
      </c>
      <c r="P31" s="45" t="s">
        <v>73</v>
      </c>
    </row>
    <row r="32" spans="1:16" s="2" customFormat="1" ht="75" x14ac:dyDescent="0.2">
      <c r="A32" s="63">
        <f t="shared" si="0"/>
        <v>16</v>
      </c>
      <c r="B32" s="63" t="s">
        <v>97</v>
      </c>
      <c r="C32" s="20" t="s">
        <v>80</v>
      </c>
      <c r="D32" s="20" t="s">
        <v>81</v>
      </c>
      <c r="E32" s="19" t="s">
        <v>88</v>
      </c>
      <c r="F32" s="63">
        <v>796</v>
      </c>
      <c r="G32" s="63" t="s">
        <v>50</v>
      </c>
      <c r="H32" s="15">
        <v>10200</v>
      </c>
      <c r="I32" s="15">
        <v>25701000</v>
      </c>
      <c r="J32" s="63" t="s">
        <v>51</v>
      </c>
      <c r="K32" s="64">
        <v>2580600</v>
      </c>
      <c r="L32" s="41" t="s">
        <v>79</v>
      </c>
      <c r="M32" s="21" t="s">
        <v>69</v>
      </c>
      <c r="N32" s="63" t="s">
        <v>71</v>
      </c>
      <c r="O32" s="63" t="s">
        <v>72</v>
      </c>
      <c r="P32" s="45" t="s">
        <v>73</v>
      </c>
    </row>
    <row r="33" spans="1:16" s="2" customFormat="1" ht="75" x14ac:dyDescent="0.2">
      <c r="A33" s="63">
        <f t="shared" si="0"/>
        <v>17</v>
      </c>
      <c r="B33" s="63" t="s">
        <v>97</v>
      </c>
      <c r="C33" s="20" t="s">
        <v>80</v>
      </c>
      <c r="D33" s="20" t="s">
        <v>81</v>
      </c>
      <c r="E33" s="19" t="s">
        <v>89</v>
      </c>
      <c r="F33" s="63">
        <v>796</v>
      </c>
      <c r="G33" s="63" t="s">
        <v>50</v>
      </c>
      <c r="H33" s="163">
        <v>10200</v>
      </c>
      <c r="I33" s="163">
        <v>25701000</v>
      </c>
      <c r="J33" s="25" t="s">
        <v>51</v>
      </c>
      <c r="K33" s="160">
        <v>2715240</v>
      </c>
      <c r="L33" s="161" t="s">
        <v>150</v>
      </c>
      <c r="M33" s="21" t="s">
        <v>53</v>
      </c>
      <c r="N33" s="63" t="s">
        <v>71</v>
      </c>
      <c r="O33" s="63" t="s">
        <v>72</v>
      </c>
      <c r="P33" s="45" t="s">
        <v>73</v>
      </c>
    </row>
    <row r="34" spans="1:16" s="2" customFormat="1" ht="75" x14ac:dyDescent="0.2">
      <c r="A34" s="63">
        <f t="shared" si="0"/>
        <v>18</v>
      </c>
      <c r="B34" s="63" t="s">
        <v>97</v>
      </c>
      <c r="C34" s="20" t="s">
        <v>80</v>
      </c>
      <c r="D34" s="20" t="s">
        <v>81</v>
      </c>
      <c r="E34" s="19" t="s">
        <v>90</v>
      </c>
      <c r="F34" s="63">
        <v>796</v>
      </c>
      <c r="G34" s="63" t="s">
        <v>50</v>
      </c>
      <c r="H34" s="15">
        <v>17000</v>
      </c>
      <c r="I34" s="15">
        <v>25701000</v>
      </c>
      <c r="J34" s="63" t="s">
        <v>51</v>
      </c>
      <c r="K34" s="64">
        <v>4300000</v>
      </c>
      <c r="L34" s="21" t="s">
        <v>53</v>
      </c>
      <c r="M34" s="21" t="s">
        <v>91</v>
      </c>
      <c r="N34" s="63" t="s">
        <v>71</v>
      </c>
      <c r="O34" s="63" t="s">
        <v>72</v>
      </c>
      <c r="P34" s="45" t="s">
        <v>73</v>
      </c>
    </row>
    <row r="35" spans="1:16" s="2" customFormat="1" ht="37.5" x14ac:dyDescent="0.2">
      <c r="A35" s="63">
        <f t="shared" si="0"/>
        <v>19</v>
      </c>
      <c r="B35" s="63" t="s">
        <v>97</v>
      </c>
      <c r="C35" s="20" t="s">
        <v>92</v>
      </c>
      <c r="D35" s="20" t="s">
        <v>93</v>
      </c>
      <c r="E35" s="19" t="s">
        <v>94</v>
      </c>
      <c r="F35" s="63">
        <v>796</v>
      </c>
      <c r="G35" s="63" t="s">
        <v>50</v>
      </c>
      <c r="H35" s="15">
        <v>100</v>
      </c>
      <c r="I35" s="15">
        <v>25701000</v>
      </c>
      <c r="J35" s="63" t="s">
        <v>51</v>
      </c>
      <c r="K35" s="64">
        <v>700000</v>
      </c>
      <c r="L35" s="21" t="s">
        <v>95</v>
      </c>
      <c r="M35" s="21" t="s">
        <v>79</v>
      </c>
      <c r="N35" s="63" t="s">
        <v>96</v>
      </c>
      <c r="O35" s="63" t="s">
        <v>72</v>
      </c>
      <c r="P35" s="63"/>
    </row>
    <row r="36" spans="1:16" s="2" customFormat="1" ht="174" customHeight="1" x14ac:dyDescent="0.2">
      <c r="A36" s="63">
        <f t="shared" si="0"/>
        <v>20</v>
      </c>
      <c r="B36" s="63" t="s">
        <v>122</v>
      </c>
      <c r="C36" s="63" t="s">
        <v>123</v>
      </c>
      <c r="D36" s="63" t="s">
        <v>124</v>
      </c>
      <c r="E36" s="195" t="s">
        <v>381</v>
      </c>
      <c r="F36" s="102">
        <v>839</v>
      </c>
      <c r="G36" s="63" t="s">
        <v>125</v>
      </c>
      <c r="H36" s="192">
        <v>2</v>
      </c>
      <c r="I36" s="15">
        <v>25000000</v>
      </c>
      <c r="J36" s="63" t="s">
        <v>78</v>
      </c>
      <c r="K36" s="193">
        <v>1511036.06</v>
      </c>
      <c r="L36" s="194" t="s">
        <v>157</v>
      </c>
      <c r="M36" s="194" t="s">
        <v>53</v>
      </c>
      <c r="N36" s="63" t="s">
        <v>54</v>
      </c>
      <c r="O36" s="192" t="s">
        <v>72</v>
      </c>
      <c r="P36" s="63"/>
    </row>
    <row r="37" spans="1:16" s="2" customFormat="1" ht="129" customHeight="1" x14ac:dyDescent="0.2">
      <c r="A37" s="63">
        <f t="shared" si="0"/>
        <v>21</v>
      </c>
      <c r="B37" s="24" t="s">
        <v>122</v>
      </c>
      <c r="C37" s="25" t="s">
        <v>126</v>
      </c>
      <c r="D37" s="25" t="s">
        <v>127</v>
      </c>
      <c r="E37" s="178" t="s">
        <v>349</v>
      </c>
      <c r="F37" s="161" t="s">
        <v>145</v>
      </c>
      <c r="G37" s="161" t="s">
        <v>146</v>
      </c>
      <c r="H37" s="25">
        <v>79.2</v>
      </c>
      <c r="I37" s="179">
        <v>25612434</v>
      </c>
      <c r="J37" s="25" t="s">
        <v>130</v>
      </c>
      <c r="K37" s="160">
        <v>2906998.8</v>
      </c>
      <c r="L37" s="161" t="s">
        <v>79</v>
      </c>
      <c r="M37" s="161" t="s">
        <v>69</v>
      </c>
      <c r="N37" s="25" t="s">
        <v>132</v>
      </c>
      <c r="O37" s="63" t="s">
        <v>72</v>
      </c>
      <c r="P37" s="45" t="s">
        <v>73</v>
      </c>
    </row>
    <row r="38" spans="1:16" s="2" customFormat="1" ht="75" x14ac:dyDescent="0.2">
      <c r="A38" s="63">
        <f t="shared" si="0"/>
        <v>22</v>
      </c>
      <c r="B38" s="63" t="s">
        <v>122</v>
      </c>
      <c r="C38" s="63" t="s">
        <v>126</v>
      </c>
      <c r="D38" s="63" t="s">
        <v>127</v>
      </c>
      <c r="E38" s="101" t="s">
        <v>133</v>
      </c>
      <c r="F38" s="102" t="s">
        <v>134</v>
      </c>
      <c r="G38" s="63" t="s">
        <v>135</v>
      </c>
      <c r="H38" s="63">
        <v>300</v>
      </c>
      <c r="I38" s="42">
        <v>25732000</v>
      </c>
      <c r="J38" s="63" t="s">
        <v>136</v>
      </c>
      <c r="K38" s="64">
        <v>600000</v>
      </c>
      <c r="L38" s="41" t="s">
        <v>79</v>
      </c>
      <c r="M38" s="41" t="s">
        <v>137</v>
      </c>
      <c r="N38" s="63" t="s">
        <v>132</v>
      </c>
      <c r="O38" s="63" t="s">
        <v>72</v>
      </c>
      <c r="P38" s="45" t="s">
        <v>73</v>
      </c>
    </row>
    <row r="39" spans="1:16" s="2" customFormat="1" ht="56.25" x14ac:dyDescent="0.2">
      <c r="A39" s="63">
        <f t="shared" si="0"/>
        <v>23</v>
      </c>
      <c r="B39" s="63" t="s">
        <v>122</v>
      </c>
      <c r="C39" s="63" t="s">
        <v>138</v>
      </c>
      <c r="D39" s="63" t="s">
        <v>139</v>
      </c>
      <c r="E39" s="101" t="s">
        <v>328</v>
      </c>
      <c r="F39" s="102">
        <v>839</v>
      </c>
      <c r="G39" s="63" t="s">
        <v>125</v>
      </c>
      <c r="H39" s="63">
        <v>1</v>
      </c>
      <c r="I39" s="42">
        <v>25714000</v>
      </c>
      <c r="J39" s="63" t="s">
        <v>141</v>
      </c>
      <c r="K39" s="193">
        <v>4162815.23</v>
      </c>
      <c r="L39" s="194" t="s">
        <v>157</v>
      </c>
      <c r="M39" s="194" t="s">
        <v>219</v>
      </c>
      <c r="N39" s="63" t="s">
        <v>132</v>
      </c>
      <c r="O39" s="63" t="s">
        <v>72</v>
      </c>
      <c r="P39" s="45" t="s">
        <v>73</v>
      </c>
    </row>
    <row r="40" spans="1:16" s="3" customFormat="1" ht="93.75" x14ac:dyDescent="0.2">
      <c r="A40" s="63">
        <f t="shared" si="0"/>
        <v>24</v>
      </c>
      <c r="B40" s="63" t="s">
        <v>122</v>
      </c>
      <c r="C40" s="63" t="s">
        <v>143</v>
      </c>
      <c r="D40" s="63" t="s">
        <v>144</v>
      </c>
      <c r="E40" s="178" t="s">
        <v>351</v>
      </c>
      <c r="F40" s="41" t="s">
        <v>145</v>
      </c>
      <c r="G40" s="63" t="s">
        <v>146</v>
      </c>
      <c r="H40" s="63" t="s">
        <v>147</v>
      </c>
      <c r="I40" s="15">
        <v>25701000</v>
      </c>
      <c r="J40" s="63" t="s">
        <v>51</v>
      </c>
      <c r="K40" s="160">
        <v>3528211.28</v>
      </c>
      <c r="L40" s="161" t="s">
        <v>137</v>
      </c>
      <c r="M40" s="161" t="s">
        <v>69</v>
      </c>
      <c r="N40" s="63" t="s">
        <v>132</v>
      </c>
      <c r="O40" s="63" t="s">
        <v>72</v>
      </c>
      <c r="P40" s="45" t="s">
        <v>73</v>
      </c>
    </row>
    <row r="41" spans="1:16" s="3" customFormat="1" ht="75" x14ac:dyDescent="0.2">
      <c r="A41" s="63">
        <f t="shared" si="0"/>
        <v>25</v>
      </c>
      <c r="B41" s="63" t="s">
        <v>122</v>
      </c>
      <c r="C41" s="63" t="s">
        <v>143</v>
      </c>
      <c r="D41" s="63" t="s">
        <v>144</v>
      </c>
      <c r="E41" s="101" t="s">
        <v>148</v>
      </c>
      <c r="F41" s="41" t="s">
        <v>145</v>
      </c>
      <c r="G41" s="63" t="s">
        <v>146</v>
      </c>
      <c r="H41" s="63" t="s">
        <v>147</v>
      </c>
      <c r="I41" s="15">
        <v>25701000</v>
      </c>
      <c r="J41" s="63" t="s">
        <v>51</v>
      </c>
      <c r="K41" s="64">
        <v>1750000</v>
      </c>
      <c r="L41" s="41" t="s">
        <v>95</v>
      </c>
      <c r="M41" s="41" t="s">
        <v>79</v>
      </c>
      <c r="N41" s="63" t="s">
        <v>132</v>
      </c>
      <c r="O41" s="63" t="s">
        <v>72</v>
      </c>
      <c r="P41" s="45" t="s">
        <v>73</v>
      </c>
    </row>
    <row r="42" spans="1:16" s="3" customFormat="1" ht="56.25" x14ac:dyDescent="0.2">
      <c r="A42" s="63">
        <f t="shared" si="0"/>
        <v>26</v>
      </c>
      <c r="B42" s="63" t="s">
        <v>122</v>
      </c>
      <c r="C42" s="63" t="s">
        <v>143</v>
      </c>
      <c r="D42" s="63" t="s">
        <v>144</v>
      </c>
      <c r="E42" s="101" t="s">
        <v>149</v>
      </c>
      <c r="F42" s="41" t="s">
        <v>145</v>
      </c>
      <c r="G42" s="63" t="s">
        <v>146</v>
      </c>
      <c r="H42" s="63" t="s">
        <v>147</v>
      </c>
      <c r="I42" s="15">
        <v>25701000</v>
      </c>
      <c r="J42" s="63" t="s">
        <v>51</v>
      </c>
      <c r="K42" s="64">
        <v>1500000</v>
      </c>
      <c r="L42" s="41" t="s">
        <v>69</v>
      </c>
      <c r="M42" s="41" t="s">
        <v>150</v>
      </c>
      <c r="N42" s="63" t="s">
        <v>132</v>
      </c>
      <c r="O42" s="63" t="s">
        <v>72</v>
      </c>
      <c r="P42" s="45" t="s">
        <v>73</v>
      </c>
    </row>
    <row r="43" spans="1:16" s="3" customFormat="1" ht="75" x14ac:dyDescent="0.2">
      <c r="A43" s="63">
        <f t="shared" si="0"/>
        <v>27</v>
      </c>
      <c r="B43" s="63" t="s">
        <v>122</v>
      </c>
      <c r="C43" s="63" t="s">
        <v>143</v>
      </c>
      <c r="D43" s="63" t="s">
        <v>144</v>
      </c>
      <c r="E43" s="101" t="s">
        <v>151</v>
      </c>
      <c r="F43" s="41" t="s">
        <v>145</v>
      </c>
      <c r="G43" s="63" t="s">
        <v>146</v>
      </c>
      <c r="H43" s="63" t="s">
        <v>147</v>
      </c>
      <c r="I43" s="42">
        <v>25646151</v>
      </c>
      <c r="J43" s="63" t="s">
        <v>152</v>
      </c>
      <c r="K43" s="64">
        <v>2250000</v>
      </c>
      <c r="L43" s="41" t="s">
        <v>79</v>
      </c>
      <c r="M43" s="41" t="s">
        <v>131</v>
      </c>
      <c r="N43" s="63" t="s">
        <v>132</v>
      </c>
      <c r="O43" s="63" t="s">
        <v>72</v>
      </c>
      <c r="P43" s="45" t="s">
        <v>73</v>
      </c>
    </row>
    <row r="44" spans="1:16" s="9" customFormat="1" ht="112.5" x14ac:dyDescent="0.2">
      <c r="A44" s="25">
        <f t="shared" si="0"/>
        <v>28</v>
      </c>
      <c r="B44" s="25" t="s">
        <v>122</v>
      </c>
      <c r="C44" s="25" t="s">
        <v>143</v>
      </c>
      <c r="D44" s="25" t="s">
        <v>144</v>
      </c>
      <c r="E44" s="178" t="s">
        <v>153</v>
      </c>
      <c r="F44" s="161" t="s">
        <v>145</v>
      </c>
      <c r="G44" s="25" t="s">
        <v>146</v>
      </c>
      <c r="H44" s="25" t="s">
        <v>147</v>
      </c>
      <c r="I44" s="187">
        <v>25609405101</v>
      </c>
      <c r="J44" s="25" t="s">
        <v>154</v>
      </c>
      <c r="K44" s="189">
        <v>2793217.52</v>
      </c>
      <c r="L44" s="41" t="s">
        <v>150</v>
      </c>
      <c r="M44" s="41" t="s">
        <v>53</v>
      </c>
      <c r="N44" s="25" t="s">
        <v>132</v>
      </c>
      <c r="O44" s="25" t="s">
        <v>72</v>
      </c>
      <c r="P44" s="45" t="s">
        <v>73</v>
      </c>
    </row>
    <row r="45" spans="1:16" s="3" customFormat="1" ht="112.5" x14ac:dyDescent="0.2">
      <c r="A45" s="63">
        <f t="shared" si="0"/>
        <v>29</v>
      </c>
      <c r="B45" s="63" t="s">
        <v>122</v>
      </c>
      <c r="C45" s="63" t="s">
        <v>143</v>
      </c>
      <c r="D45" s="63" t="s">
        <v>144</v>
      </c>
      <c r="E45" s="101" t="s">
        <v>155</v>
      </c>
      <c r="F45" s="41" t="s">
        <v>145</v>
      </c>
      <c r="G45" s="63" t="s">
        <v>146</v>
      </c>
      <c r="H45" s="63" t="s">
        <v>147</v>
      </c>
      <c r="I45" s="15">
        <v>25720000</v>
      </c>
      <c r="J45" s="63" t="s">
        <v>156</v>
      </c>
      <c r="K45" s="64">
        <v>750000</v>
      </c>
      <c r="L45" s="41" t="s">
        <v>157</v>
      </c>
      <c r="M45" s="41" t="s">
        <v>53</v>
      </c>
      <c r="N45" s="63" t="s">
        <v>132</v>
      </c>
      <c r="O45" s="63" t="s">
        <v>72</v>
      </c>
      <c r="P45" s="45" t="s">
        <v>73</v>
      </c>
    </row>
    <row r="46" spans="1:16" s="3" customFormat="1" ht="93.75" x14ac:dyDescent="0.2">
      <c r="A46" s="63">
        <f t="shared" si="0"/>
        <v>30</v>
      </c>
      <c r="B46" s="63" t="s">
        <v>122</v>
      </c>
      <c r="C46" s="63" t="s">
        <v>143</v>
      </c>
      <c r="D46" s="63" t="s">
        <v>144</v>
      </c>
      <c r="E46" s="101" t="s">
        <v>158</v>
      </c>
      <c r="F46" s="41" t="s">
        <v>145</v>
      </c>
      <c r="G46" s="63" t="s">
        <v>146</v>
      </c>
      <c r="H46" s="63" t="s">
        <v>147</v>
      </c>
      <c r="I46" s="42">
        <v>25636101</v>
      </c>
      <c r="J46" s="63" t="s">
        <v>159</v>
      </c>
      <c r="K46" s="64">
        <v>750000</v>
      </c>
      <c r="L46" s="41" t="s">
        <v>142</v>
      </c>
      <c r="M46" s="41" t="s">
        <v>95</v>
      </c>
      <c r="N46" s="63" t="s">
        <v>132</v>
      </c>
      <c r="O46" s="63" t="s">
        <v>72</v>
      </c>
      <c r="P46" s="45" t="s">
        <v>73</v>
      </c>
    </row>
    <row r="47" spans="1:16" s="3" customFormat="1" ht="93.75" x14ac:dyDescent="0.2">
      <c r="A47" s="63">
        <f t="shared" si="0"/>
        <v>31</v>
      </c>
      <c r="B47" s="63" t="s">
        <v>122</v>
      </c>
      <c r="C47" s="63" t="s">
        <v>143</v>
      </c>
      <c r="D47" s="63" t="s">
        <v>144</v>
      </c>
      <c r="E47" s="101" t="s">
        <v>160</v>
      </c>
      <c r="F47" s="41" t="s">
        <v>145</v>
      </c>
      <c r="G47" s="63" t="s">
        <v>146</v>
      </c>
      <c r="H47" s="63" t="s">
        <v>147</v>
      </c>
      <c r="I47" s="42">
        <v>25604000</v>
      </c>
      <c r="J47" s="63" t="s">
        <v>141</v>
      </c>
      <c r="K47" s="64">
        <v>2500000</v>
      </c>
      <c r="L47" s="41" t="s">
        <v>95</v>
      </c>
      <c r="M47" s="41" t="s">
        <v>137</v>
      </c>
      <c r="N47" s="63" t="s">
        <v>132</v>
      </c>
      <c r="O47" s="63" t="s">
        <v>72</v>
      </c>
      <c r="P47" s="45" t="s">
        <v>73</v>
      </c>
    </row>
    <row r="48" spans="1:16" s="2" customFormat="1" ht="112.5" x14ac:dyDescent="0.2">
      <c r="A48" s="63">
        <f t="shared" si="0"/>
        <v>32</v>
      </c>
      <c r="B48" s="63" t="s">
        <v>122</v>
      </c>
      <c r="C48" s="63" t="s">
        <v>143</v>
      </c>
      <c r="D48" s="63" t="s">
        <v>144</v>
      </c>
      <c r="E48" s="101" t="s">
        <v>369</v>
      </c>
      <c r="F48" s="41" t="s">
        <v>145</v>
      </c>
      <c r="G48" s="188" t="s">
        <v>146</v>
      </c>
      <c r="H48" s="188" t="s">
        <v>147</v>
      </c>
      <c r="I48" s="175">
        <v>25604437101</v>
      </c>
      <c r="J48" s="188" t="s">
        <v>161</v>
      </c>
      <c r="K48" s="189">
        <v>2047615.9</v>
      </c>
      <c r="L48" s="41" t="s">
        <v>69</v>
      </c>
      <c r="M48" s="41" t="s">
        <v>157</v>
      </c>
      <c r="N48" s="63" t="s">
        <v>132</v>
      </c>
      <c r="O48" s="63" t="s">
        <v>72</v>
      </c>
      <c r="P48" s="45" t="s">
        <v>73</v>
      </c>
    </row>
    <row r="49" spans="1:16" s="2" customFormat="1" ht="127.7" customHeight="1" x14ac:dyDescent="0.2">
      <c r="A49" s="63">
        <f t="shared" si="0"/>
        <v>33</v>
      </c>
      <c r="B49" s="63" t="s">
        <v>122</v>
      </c>
      <c r="C49" s="63" t="s">
        <v>143</v>
      </c>
      <c r="D49" s="63" t="s">
        <v>144</v>
      </c>
      <c r="E49" s="178" t="s">
        <v>162</v>
      </c>
      <c r="F49" s="41" t="s">
        <v>145</v>
      </c>
      <c r="G49" s="63" t="s">
        <v>146</v>
      </c>
      <c r="H49" s="63" t="s">
        <v>147</v>
      </c>
      <c r="I49" s="175">
        <v>25738000</v>
      </c>
      <c r="J49" s="25" t="s">
        <v>163</v>
      </c>
      <c r="K49" s="164">
        <v>4601901.0999999996</v>
      </c>
      <c r="L49" s="161" t="s">
        <v>79</v>
      </c>
      <c r="M49" s="161" t="s">
        <v>131</v>
      </c>
      <c r="N49" s="25" t="s">
        <v>132</v>
      </c>
      <c r="O49" s="63" t="s">
        <v>72</v>
      </c>
      <c r="P49" s="45" t="s">
        <v>73</v>
      </c>
    </row>
    <row r="50" spans="1:16" s="2" customFormat="1" ht="112.5" x14ac:dyDescent="0.2">
      <c r="A50" s="63">
        <f t="shared" si="0"/>
        <v>34</v>
      </c>
      <c r="B50" s="63" t="s">
        <v>122</v>
      </c>
      <c r="C50" s="63" t="s">
        <v>143</v>
      </c>
      <c r="D50" s="63" t="s">
        <v>144</v>
      </c>
      <c r="E50" s="101" t="s">
        <v>164</v>
      </c>
      <c r="F50" s="41" t="s">
        <v>145</v>
      </c>
      <c r="G50" s="63" t="s">
        <v>146</v>
      </c>
      <c r="H50" s="63" t="s">
        <v>147</v>
      </c>
      <c r="I50" s="175">
        <v>25614154051</v>
      </c>
      <c r="J50" s="63" t="s">
        <v>165</v>
      </c>
      <c r="K50" s="64">
        <v>1750000</v>
      </c>
      <c r="L50" s="41" t="s">
        <v>166</v>
      </c>
      <c r="M50" s="41" t="s">
        <v>83</v>
      </c>
      <c r="N50" s="63" t="s">
        <v>132</v>
      </c>
      <c r="O50" s="63" t="s">
        <v>72</v>
      </c>
      <c r="P50" s="45" t="s">
        <v>73</v>
      </c>
    </row>
    <row r="51" spans="1:16" s="2" customFormat="1" ht="112.5" x14ac:dyDescent="0.2">
      <c r="A51" s="63">
        <f t="shared" si="0"/>
        <v>35</v>
      </c>
      <c r="B51" s="63" t="s">
        <v>122</v>
      </c>
      <c r="C51" s="63" t="s">
        <v>143</v>
      </c>
      <c r="D51" s="63" t="s">
        <v>144</v>
      </c>
      <c r="E51" s="101" t="s">
        <v>167</v>
      </c>
      <c r="F51" s="41" t="s">
        <v>145</v>
      </c>
      <c r="G51" s="63" t="s">
        <v>146</v>
      </c>
      <c r="H51" s="63" t="s">
        <v>147</v>
      </c>
      <c r="I51" s="175">
        <v>25644101001</v>
      </c>
      <c r="J51" s="63" t="s">
        <v>168</v>
      </c>
      <c r="K51" s="64">
        <v>650000</v>
      </c>
      <c r="L51" s="41" t="s">
        <v>52</v>
      </c>
      <c r="M51" s="41" t="s">
        <v>83</v>
      </c>
      <c r="N51" s="63" t="s">
        <v>132</v>
      </c>
      <c r="O51" s="63" t="s">
        <v>72</v>
      </c>
      <c r="P51" s="45" t="s">
        <v>73</v>
      </c>
    </row>
    <row r="52" spans="1:16" s="2" customFormat="1" ht="75" x14ac:dyDescent="0.2">
      <c r="A52" s="63">
        <f t="shared" si="0"/>
        <v>36</v>
      </c>
      <c r="B52" s="63" t="s">
        <v>122</v>
      </c>
      <c r="C52" s="63" t="s">
        <v>143</v>
      </c>
      <c r="D52" s="63" t="s">
        <v>144</v>
      </c>
      <c r="E52" s="113" t="s">
        <v>177</v>
      </c>
      <c r="F52" s="63">
        <v>55</v>
      </c>
      <c r="G52" s="63" t="s">
        <v>146</v>
      </c>
      <c r="H52" s="63" t="s">
        <v>147</v>
      </c>
      <c r="I52" s="176">
        <v>25701000001</v>
      </c>
      <c r="J52" s="63" t="s">
        <v>51</v>
      </c>
      <c r="K52" s="160">
        <v>2140445.02</v>
      </c>
      <c r="L52" s="161" t="s">
        <v>83</v>
      </c>
      <c r="M52" s="161" t="s">
        <v>95</v>
      </c>
      <c r="N52" s="63" t="s">
        <v>132</v>
      </c>
      <c r="O52" s="63" t="s">
        <v>72</v>
      </c>
      <c r="P52" s="45" t="s">
        <v>73</v>
      </c>
    </row>
    <row r="53" spans="1:16" s="3" customFormat="1" ht="112.5" x14ac:dyDescent="0.2">
      <c r="A53" s="63">
        <f t="shared" si="0"/>
        <v>37</v>
      </c>
      <c r="B53" s="20" t="s">
        <v>227</v>
      </c>
      <c r="C53" s="41" t="s">
        <v>228</v>
      </c>
      <c r="D53" s="20" t="s">
        <v>229</v>
      </c>
      <c r="E53" s="131" t="s">
        <v>230</v>
      </c>
      <c r="F53" s="63">
        <v>879</v>
      </c>
      <c r="G53" s="20" t="s">
        <v>231</v>
      </c>
      <c r="H53" s="15" t="s">
        <v>232</v>
      </c>
      <c r="I53" s="177">
        <v>25701000</v>
      </c>
      <c r="J53" s="63" t="s">
        <v>51</v>
      </c>
      <c r="K53" s="23">
        <v>2500000</v>
      </c>
      <c r="L53" s="21" t="s">
        <v>53</v>
      </c>
      <c r="M53" s="21" t="s">
        <v>101</v>
      </c>
      <c r="N53" s="20" t="s">
        <v>54</v>
      </c>
      <c r="O53" s="20" t="s">
        <v>55</v>
      </c>
      <c r="P53" s="25"/>
    </row>
    <row r="54" spans="1:16" s="3" customFormat="1" ht="112.5" x14ac:dyDescent="0.2">
      <c r="A54" s="63">
        <f t="shared" si="0"/>
        <v>38</v>
      </c>
      <c r="B54" s="20" t="s">
        <v>227</v>
      </c>
      <c r="C54" s="63" t="s">
        <v>233</v>
      </c>
      <c r="D54" s="63" t="s">
        <v>234</v>
      </c>
      <c r="E54" s="19" t="s">
        <v>235</v>
      </c>
      <c r="F54" s="132" t="s">
        <v>145</v>
      </c>
      <c r="G54" s="41" t="s">
        <v>146</v>
      </c>
      <c r="H54" s="63" t="s">
        <v>59</v>
      </c>
      <c r="I54" s="177" t="s">
        <v>236</v>
      </c>
      <c r="J54" s="63" t="s">
        <v>237</v>
      </c>
      <c r="K54" s="64">
        <v>1960954.56</v>
      </c>
      <c r="L54" s="41" t="s">
        <v>52</v>
      </c>
      <c r="M54" s="41" t="s">
        <v>100</v>
      </c>
      <c r="N54" s="20" t="s">
        <v>132</v>
      </c>
      <c r="O54" s="20" t="s">
        <v>72</v>
      </c>
      <c r="P54" s="45" t="s">
        <v>73</v>
      </c>
    </row>
    <row r="55" spans="1:16" s="3" customFormat="1" ht="93.75" x14ac:dyDescent="0.2">
      <c r="A55" s="63">
        <f t="shared" si="0"/>
        <v>39</v>
      </c>
      <c r="B55" s="20" t="s">
        <v>227</v>
      </c>
      <c r="C55" s="63" t="s">
        <v>233</v>
      </c>
      <c r="D55" s="63" t="s">
        <v>234</v>
      </c>
      <c r="E55" s="19" t="s">
        <v>238</v>
      </c>
      <c r="F55" s="132" t="s">
        <v>145</v>
      </c>
      <c r="G55" s="41" t="s">
        <v>146</v>
      </c>
      <c r="H55" s="63" t="s">
        <v>59</v>
      </c>
      <c r="I55" s="15">
        <v>25701000</v>
      </c>
      <c r="J55" s="63" t="s">
        <v>51</v>
      </c>
      <c r="K55" s="64">
        <v>1921895.16</v>
      </c>
      <c r="L55" s="41" t="s">
        <v>52</v>
      </c>
      <c r="M55" s="41" t="s">
        <v>100</v>
      </c>
      <c r="N55" s="20" t="s">
        <v>132</v>
      </c>
      <c r="O55" s="20" t="s">
        <v>72</v>
      </c>
      <c r="P55" s="45" t="s">
        <v>73</v>
      </c>
    </row>
    <row r="56" spans="1:16" s="3" customFormat="1" ht="93.75" x14ac:dyDescent="0.2">
      <c r="A56" s="63">
        <f t="shared" si="0"/>
        <v>40</v>
      </c>
      <c r="B56" s="20" t="s">
        <v>227</v>
      </c>
      <c r="C56" s="63" t="s">
        <v>233</v>
      </c>
      <c r="D56" s="63" t="s">
        <v>234</v>
      </c>
      <c r="E56" s="19" t="s">
        <v>239</v>
      </c>
      <c r="F56" s="132" t="s">
        <v>145</v>
      </c>
      <c r="G56" s="41" t="s">
        <v>146</v>
      </c>
      <c r="H56" s="63" t="s">
        <v>59</v>
      </c>
      <c r="I56" s="42">
        <v>25620101</v>
      </c>
      <c r="J56" s="63" t="s">
        <v>240</v>
      </c>
      <c r="K56" s="64">
        <v>150947.9</v>
      </c>
      <c r="L56" s="41" t="s">
        <v>52</v>
      </c>
      <c r="M56" s="41" t="s">
        <v>100</v>
      </c>
      <c r="N56" s="20" t="s">
        <v>132</v>
      </c>
      <c r="O56" s="20" t="s">
        <v>72</v>
      </c>
      <c r="P56" s="45" t="s">
        <v>73</v>
      </c>
    </row>
    <row r="57" spans="1:16" ht="93.75" x14ac:dyDescent="0.2">
      <c r="A57" s="63">
        <f t="shared" si="0"/>
        <v>41</v>
      </c>
      <c r="B57" s="20" t="s">
        <v>227</v>
      </c>
      <c r="C57" s="63" t="s">
        <v>233</v>
      </c>
      <c r="D57" s="63" t="s">
        <v>234</v>
      </c>
      <c r="E57" s="19" t="s">
        <v>241</v>
      </c>
      <c r="F57" s="132" t="s">
        <v>145</v>
      </c>
      <c r="G57" s="41" t="s">
        <v>146</v>
      </c>
      <c r="H57" s="63" t="s">
        <v>59</v>
      </c>
      <c r="I57" s="15">
        <v>25745000</v>
      </c>
      <c r="J57" s="63" t="s">
        <v>242</v>
      </c>
      <c r="K57" s="64">
        <v>760600.56</v>
      </c>
      <c r="L57" s="41" t="s">
        <v>52</v>
      </c>
      <c r="M57" s="41" t="s">
        <v>100</v>
      </c>
      <c r="N57" s="20" t="s">
        <v>132</v>
      </c>
      <c r="O57" s="20" t="s">
        <v>72</v>
      </c>
      <c r="P57" s="45" t="s">
        <v>73</v>
      </c>
    </row>
    <row r="58" spans="1:16" ht="93.75" x14ac:dyDescent="0.2">
      <c r="A58" s="63">
        <f t="shared" si="0"/>
        <v>42</v>
      </c>
      <c r="B58" s="20" t="s">
        <v>227</v>
      </c>
      <c r="C58" s="63" t="s">
        <v>233</v>
      </c>
      <c r="D58" s="63" t="s">
        <v>234</v>
      </c>
      <c r="E58" s="19" t="s">
        <v>243</v>
      </c>
      <c r="F58" s="132" t="s">
        <v>145</v>
      </c>
      <c r="G58" s="41" t="s">
        <v>146</v>
      </c>
      <c r="H58" s="63" t="s">
        <v>59</v>
      </c>
      <c r="I58" s="15" t="s">
        <v>244</v>
      </c>
      <c r="J58" s="63" t="s">
        <v>245</v>
      </c>
      <c r="K58" s="64">
        <v>529202.64</v>
      </c>
      <c r="L58" s="41" t="s">
        <v>52</v>
      </c>
      <c r="M58" s="41" t="s">
        <v>100</v>
      </c>
      <c r="N58" s="20" t="s">
        <v>132</v>
      </c>
      <c r="O58" s="20" t="s">
        <v>72</v>
      </c>
      <c r="P58" s="45" t="s">
        <v>73</v>
      </c>
    </row>
    <row r="59" spans="1:16" ht="93.75" x14ac:dyDescent="0.2">
      <c r="A59" s="63">
        <f t="shared" si="0"/>
        <v>43</v>
      </c>
      <c r="B59" s="20" t="s">
        <v>227</v>
      </c>
      <c r="C59" s="63" t="s">
        <v>233</v>
      </c>
      <c r="D59" s="63" t="s">
        <v>234</v>
      </c>
      <c r="E59" s="19" t="s">
        <v>246</v>
      </c>
      <c r="F59" s="132" t="s">
        <v>145</v>
      </c>
      <c r="G59" s="41" t="s">
        <v>146</v>
      </c>
      <c r="H59" s="63" t="s">
        <v>59</v>
      </c>
      <c r="I59" s="15">
        <v>25636000</v>
      </c>
      <c r="J59" s="63" t="s">
        <v>159</v>
      </c>
      <c r="K59" s="64">
        <v>391830.96</v>
      </c>
      <c r="L59" s="41" t="s">
        <v>52</v>
      </c>
      <c r="M59" s="41" t="s">
        <v>100</v>
      </c>
      <c r="N59" s="20" t="s">
        <v>132</v>
      </c>
      <c r="O59" s="20" t="s">
        <v>72</v>
      </c>
      <c r="P59" s="45" t="s">
        <v>73</v>
      </c>
    </row>
    <row r="60" spans="1:16" ht="93.75" x14ac:dyDescent="0.2">
      <c r="A60" s="63">
        <f t="shared" si="0"/>
        <v>44</v>
      </c>
      <c r="B60" s="20" t="s">
        <v>227</v>
      </c>
      <c r="C60" s="63" t="s">
        <v>233</v>
      </c>
      <c r="D60" s="63" t="s">
        <v>234</v>
      </c>
      <c r="E60" s="19" t="s">
        <v>247</v>
      </c>
      <c r="F60" s="132" t="s">
        <v>145</v>
      </c>
      <c r="G60" s="41" t="s">
        <v>146</v>
      </c>
      <c r="H60" s="63" t="s">
        <v>59</v>
      </c>
      <c r="I60" s="15" t="s">
        <v>248</v>
      </c>
      <c r="J60" s="63" t="s">
        <v>249</v>
      </c>
      <c r="K60" s="64">
        <v>456907.2</v>
      </c>
      <c r="L60" s="41" t="s">
        <v>52</v>
      </c>
      <c r="M60" s="41" t="s">
        <v>100</v>
      </c>
      <c r="N60" s="20" t="s">
        <v>132</v>
      </c>
      <c r="O60" s="20" t="s">
        <v>72</v>
      </c>
      <c r="P60" s="45" t="s">
        <v>73</v>
      </c>
    </row>
    <row r="61" spans="1:16" ht="112.5" x14ac:dyDescent="0.2">
      <c r="A61" s="63">
        <f t="shared" si="0"/>
        <v>45</v>
      </c>
      <c r="B61" s="20" t="s">
        <v>227</v>
      </c>
      <c r="C61" s="63" t="s">
        <v>233</v>
      </c>
      <c r="D61" s="63" t="s">
        <v>234</v>
      </c>
      <c r="E61" s="19" t="s">
        <v>250</v>
      </c>
      <c r="F61" s="132" t="s">
        <v>145</v>
      </c>
      <c r="G61" s="41" t="s">
        <v>146</v>
      </c>
      <c r="H61" s="63" t="s">
        <v>59</v>
      </c>
      <c r="I61" s="15" t="s">
        <v>251</v>
      </c>
      <c r="J61" s="63" t="s">
        <v>252</v>
      </c>
      <c r="K61" s="64">
        <v>784600.56</v>
      </c>
      <c r="L61" s="41" t="s">
        <v>52</v>
      </c>
      <c r="M61" s="41" t="s">
        <v>100</v>
      </c>
      <c r="N61" s="20" t="s">
        <v>132</v>
      </c>
      <c r="O61" s="20" t="s">
        <v>72</v>
      </c>
      <c r="P61" s="45" t="s">
        <v>73</v>
      </c>
    </row>
    <row r="62" spans="1:16" ht="93.75" x14ac:dyDescent="0.2">
      <c r="A62" s="63">
        <f t="shared" si="0"/>
        <v>46</v>
      </c>
      <c r="B62" s="20" t="s">
        <v>227</v>
      </c>
      <c r="C62" s="63" t="s">
        <v>233</v>
      </c>
      <c r="D62" s="63" t="s">
        <v>234</v>
      </c>
      <c r="E62" s="19" t="s">
        <v>253</v>
      </c>
      <c r="F62" s="132" t="s">
        <v>145</v>
      </c>
      <c r="G62" s="41" t="s">
        <v>146</v>
      </c>
      <c r="H62" s="63" t="s">
        <v>59</v>
      </c>
      <c r="I62" s="15" t="s">
        <v>254</v>
      </c>
      <c r="J62" s="63" t="s">
        <v>255</v>
      </c>
      <c r="K62" s="64">
        <v>837852.96</v>
      </c>
      <c r="L62" s="41" t="s">
        <v>52</v>
      </c>
      <c r="M62" s="41" t="s">
        <v>100</v>
      </c>
      <c r="N62" s="20" t="s">
        <v>132</v>
      </c>
      <c r="O62" s="20" t="s">
        <v>72</v>
      </c>
      <c r="P62" s="45" t="s">
        <v>73</v>
      </c>
    </row>
    <row r="63" spans="1:16" ht="187.5" x14ac:dyDescent="0.2">
      <c r="A63" s="63">
        <f t="shared" si="0"/>
        <v>47</v>
      </c>
      <c r="B63" s="20" t="s">
        <v>227</v>
      </c>
      <c r="C63" s="63" t="s">
        <v>233</v>
      </c>
      <c r="D63" s="63" t="s">
        <v>234</v>
      </c>
      <c r="E63" s="19" t="s">
        <v>256</v>
      </c>
      <c r="F63" s="132" t="s">
        <v>145</v>
      </c>
      <c r="G63" s="41" t="s">
        <v>146</v>
      </c>
      <c r="H63" s="63" t="s">
        <v>59</v>
      </c>
      <c r="I63" s="15" t="s">
        <v>257</v>
      </c>
      <c r="J63" s="63" t="s">
        <v>258</v>
      </c>
      <c r="K63" s="64">
        <v>1392840</v>
      </c>
      <c r="L63" s="41" t="s">
        <v>52</v>
      </c>
      <c r="M63" s="41" t="s">
        <v>100</v>
      </c>
      <c r="N63" s="20" t="s">
        <v>132</v>
      </c>
      <c r="O63" s="20" t="s">
        <v>72</v>
      </c>
      <c r="P63" s="45" t="s">
        <v>73</v>
      </c>
    </row>
    <row r="64" spans="1:16" ht="93.75" x14ac:dyDescent="0.2">
      <c r="A64" s="63">
        <f t="shared" si="0"/>
        <v>48</v>
      </c>
      <c r="B64" s="20" t="s">
        <v>227</v>
      </c>
      <c r="C64" s="158" t="s">
        <v>233</v>
      </c>
      <c r="D64" s="158" t="s">
        <v>234</v>
      </c>
      <c r="E64" s="19" t="s">
        <v>260</v>
      </c>
      <c r="F64" s="132" t="s">
        <v>145</v>
      </c>
      <c r="G64" s="41" t="s">
        <v>146</v>
      </c>
      <c r="H64" s="158" t="s">
        <v>59</v>
      </c>
      <c r="I64" s="42">
        <v>25626101</v>
      </c>
      <c r="J64" s="158" t="s">
        <v>261</v>
      </c>
      <c r="K64" s="16">
        <v>483600</v>
      </c>
      <c r="L64" s="41" t="s">
        <v>52</v>
      </c>
      <c r="M64" s="41" t="s">
        <v>100</v>
      </c>
      <c r="N64" s="20" t="s">
        <v>132</v>
      </c>
      <c r="O64" s="20" t="s">
        <v>72</v>
      </c>
      <c r="P64" s="45" t="s">
        <v>73</v>
      </c>
    </row>
    <row r="65" spans="1:16" ht="112.5" x14ac:dyDescent="0.2">
      <c r="A65" s="63">
        <f t="shared" si="0"/>
        <v>49</v>
      </c>
      <c r="B65" s="81" t="s">
        <v>227</v>
      </c>
      <c r="C65" s="65" t="s">
        <v>233</v>
      </c>
      <c r="D65" s="65" t="s">
        <v>234</v>
      </c>
      <c r="E65" s="113" t="s">
        <v>235</v>
      </c>
      <c r="F65" s="133" t="s">
        <v>145</v>
      </c>
      <c r="G65" s="80" t="s">
        <v>146</v>
      </c>
      <c r="H65" s="65" t="s">
        <v>59</v>
      </c>
      <c r="I65" s="79" t="s">
        <v>236</v>
      </c>
      <c r="J65" s="65" t="s">
        <v>237</v>
      </c>
      <c r="K65" s="134">
        <v>1960954.56</v>
      </c>
      <c r="L65" s="80" t="s">
        <v>53</v>
      </c>
      <c r="M65" s="80" t="s">
        <v>102</v>
      </c>
      <c r="N65" s="81" t="s">
        <v>132</v>
      </c>
      <c r="O65" s="81" t="s">
        <v>72</v>
      </c>
      <c r="P65" s="66" t="s">
        <v>73</v>
      </c>
    </row>
    <row r="66" spans="1:16" ht="93.75" x14ac:dyDescent="0.2">
      <c r="A66" s="63">
        <f t="shared" si="0"/>
        <v>50</v>
      </c>
      <c r="B66" s="20" t="s">
        <v>227</v>
      </c>
      <c r="C66" s="63" t="s">
        <v>233</v>
      </c>
      <c r="D66" s="63" t="s">
        <v>234</v>
      </c>
      <c r="E66" s="19" t="s">
        <v>238</v>
      </c>
      <c r="F66" s="132" t="s">
        <v>145</v>
      </c>
      <c r="G66" s="41" t="s">
        <v>146</v>
      </c>
      <c r="H66" s="63" t="s">
        <v>59</v>
      </c>
      <c r="I66" s="15">
        <v>25701000</v>
      </c>
      <c r="J66" s="63" t="s">
        <v>51</v>
      </c>
      <c r="K66" s="64">
        <v>1921895.16</v>
      </c>
      <c r="L66" s="41" t="s">
        <v>53</v>
      </c>
      <c r="M66" s="41" t="s">
        <v>102</v>
      </c>
      <c r="N66" s="20" t="s">
        <v>132</v>
      </c>
      <c r="O66" s="20" t="s">
        <v>72</v>
      </c>
      <c r="P66" s="45" t="s">
        <v>73</v>
      </c>
    </row>
    <row r="67" spans="1:16" ht="93.75" x14ac:dyDescent="0.2">
      <c r="A67" s="63">
        <f t="shared" si="0"/>
        <v>51</v>
      </c>
      <c r="B67" s="20" t="s">
        <v>227</v>
      </c>
      <c r="C67" s="63" t="s">
        <v>233</v>
      </c>
      <c r="D67" s="63" t="s">
        <v>234</v>
      </c>
      <c r="E67" s="19" t="s">
        <v>239</v>
      </c>
      <c r="F67" s="132" t="s">
        <v>145</v>
      </c>
      <c r="G67" s="41" t="s">
        <v>146</v>
      </c>
      <c r="H67" s="63" t="s">
        <v>59</v>
      </c>
      <c r="I67" s="42">
        <v>25620101</v>
      </c>
      <c r="J67" s="63" t="s">
        <v>240</v>
      </c>
      <c r="K67" s="64">
        <v>150947.9</v>
      </c>
      <c r="L67" s="41" t="s">
        <v>53</v>
      </c>
      <c r="M67" s="41" t="s">
        <v>102</v>
      </c>
      <c r="N67" s="20" t="s">
        <v>132</v>
      </c>
      <c r="O67" s="20" t="s">
        <v>72</v>
      </c>
      <c r="P67" s="45" t="s">
        <v>73</v>
      </c>
    </row>
    <row r="68" spans="1:16" ht="93.75" x14ac:dyDescent="0.2">
      <c r="A68" s="63">
        <f t="shared" si="0"/>
        <v>52</v>
      </c>
      <c r="B68" s="20" t="s">
        <v>227</v>
      </c>
      <c r="C68" s="63" t="s">
        <v>233</v>
      </c>
      <c r="D68" s="63" t="s">
        <v>234</v>
      </c>
      <c r="E68" s="19" t="s">
        <v>241</v>
      </c>
      <c r="F68" s="132" t="s">
        <v>145</v>
      </c>
      <c r="G68" s="41" t="s">
        <v>146</v>
      </c>
      <c r="H68" s="63" t="s">
        <v>59</v>
      </c>
      <c r="I68" s="15">
        <v>25745000</v>
      </c>
      <c r="J68" s="63" t="s">
        <v>242</v>
      </c>
      <c r="K68" s="64">
        <v>760600.56</v>
      </c>
      <c r="L68" s="41" t="s">
        <v>53</v>
      </c>
      <c r="M68" s="41" t="s">
        <v>102</v>
      </c>
      <c r="N68" s="20" t="s">
        <v>132</v>
      </c>
      <c r="O68" s="20" t="s">
        <v>72</v>
      </c>
      <c r="P68" s="45" t="s">
        <v>73</v>
      </c>
    </row>
    <row r="69" spans="1:16" ht="93.75" x14ac:dyDescent="0.2">
      <c r="A69" s="63">
        <f t="shared" si="0"/>
        <v>53</v>
      </c>
      <c r="B69" s="20" t="s">
        <v>227</v>
      </c>
      <c r="C69" s="63" t="s">
        <v>233</v>
      </c>
      <c r="D69" s="63" t="s">
        <v>234</v>
      </c>
      <c r="E69" s="19" t="s">
        <v>243</v>
      </c>
      <c r="F69" s="132" t="s">
        <v>145</v>
      </c>
      <c r="G69" s="41" t="s">
        <v>146</v>
      </c>
      <c r="H69" s="63" t="s">
        <v>59</v>
      </c>
      <c r="I69" s="15" t="s">
        <v>244</v>
      </c>
      <c r="J69" s="63" t="s">
        <v>245</v>
      </c>
      <c r="K69" s="64">
        <v>529202.64</v>
      </c>
      <c r="L69" s="41" t="s">
        <v>53</v>
      </c>
      <c r="M69" s="41" t="s">
        <v>102</v>
      </c>
      <c r="N69" s="20" t="s">
        <v>132</v>
      </c>
      <c r="O69" s="20" t="s">
        <v>72</v>
      </c>
      <c r="P69" s="45" t="s">
        <v>73</v>
      </c>
    </row>
    <row r="70" spans="1:16" ht="93.75" x14ac:dyDescent="0.2">
      <c r="A70" s="63">
        <f t="shared" si="0"/>
        <v>54</v>
      </c>
      <c r="B70" s="20" t="s">
        <v>227</v>
      </c>
      <c r="C70" s="63" t="s">
        <v>233</v>
      </c>
      <c r="D70" s="63" t="s">
        <v>234</v>
      </c>
      <c r="E70" s="19" t="s">
        <v>246</v>
      </c>
      <c r="F70" s="132" t="s">
        <v>145</v>
      </c>
      <c r="G70" s="41" t="s">
        <v>146</v>
      </c>
      <c r="H70" s="63" t="s">
        <v>59</v>
      </c>
      <c r="I70" s="15">
        <v>25636000</v>
      </c>
      <c r="J70" s="63" t="s">
        <v>159</v>
      </c>
      <c r="K70" s="64">
        <v>391830.96</v>
      </c>
      <c r="L70" s="41" t="s">
        <v>53</v>
      </c>
      <c r="M70" s="41" t="s">
        <v>102</v>
      </c>
      <c r="N70" s="20" t="s">
        <v>132</v>
      </c>
      <c r="O70" s="20" t="s">
        <v>72</v>
      </c>
      <c r="P70" s="45" t="s">
        <v>73</v>
      </c>
    </row>
    <row r="71" spans="1:16" ht="93.75" x14ac:dyDescent="0.2">
      <c r="A71" s="63">
        <f t="shared" si="0"/>
        <v>55</v>
      </c>
      <c r="B71" s="20" t="s">
        <v>227</v>
      </c>
      <c r="C71" s="63" t="s">
        <v>233</v>
      </c>
      <c r="D71" s="63" t="s">
        <v>234</v>
      </c>
      <c r="E71" s="19" t="s">
        <v>247</v>
      </c>
      <c r="F71" s="132" t="s">
        <v>145</v>
      </c>
      <c r="G71" s="41" t="s">
        <v>146</v>
      </c>
      <c r="H71" s="63" t="s">
        <v>59</v>
      </c>
      <c r="I71" s="15" t="s">
        <v>248</v>
      </c>
      <c r="J71" s="63" t="s">
        <v>249</v>
      </c>
      <c r="K71" s="64">
        <v>456907.2</v>
      </c>
      <c r="L71" s="41" t="s">
        <v>53</v>
      </c>
      <c r="M71" s="41" t="s">
        <v>102</v>
      </c>
      <c r="N71" s="20" t="s">
        <v>132</v>
      </c>
      <c r="O71" s="20" t="s">
        <v>72</v>
      </c>
      <c r="P71" s="45" t="s">
        <v>73</v>
      </c>
    </row>
    <row r="72" spans="1:16" ht="112.5" x14ac:dyDescent="0.2">
      <c r="A72" s="63">
        <f t="shared" si="0"/>
        <v>56</v>
      </c>
      <c r="B72" s="20" t="s">
        <v>227</v>
      </c>
      <c r="C72" s="63" t="s">
        <v>233</v>
      </c>
      <c r="D72" s="63" t="s">
        <v>234</v>
      </c>
      <c r="E72" s="19" t="s">
        <v>250</v>
      </c>
      <c r="F72" s="132" t="s">
        <v>145</v>
      </c>
      <c r="G72" s="41" t="s">
        <v>146</v>
      </c>
      <c r="H72" s="63" t="s">
        <v>59</v>
      </c>
      <c r="I72" s="15" t="s">
        <v>251</v>
      </c>
      <c r="J72" s="63" t="s">
        <v>252</v>
      </c>
      <c r="K72" s="64">
        <v>784600.56</v>
      </c>
      <c r="L72" s="41" t="s">
        <v>53</v>
      </c>
      <c r="M72" s="41" t="s">
        <v>102</v>
      </c>
      <c r="N72" s="20" t="s">
        <v>132</v>
      </c>
      <c r="O72" s="20" t="s">
        <v>72</v>
      </c>
      <c r="P72" s="45" t="s">
        <v>73</v>
      </c>
    </row>
    <row r="73" spans="1:16" ht="93.75" x14ac:dyDescent="0.2">
      <c r="A73" s="63">
        <f t="shared" si="0"/>
        <v>57</v>
      </c>
      <c r="B73" s="20" t="s">
        <v>227</v>
      </c>
      <c r="C73" s="63" t="s">
        <v>233</v>
      </c>
      <c r="D73" s="63" t="s">
        <v>234</v>
      </c>
      <c r="E73" s="19" t="s">
        <v>253</v>
      </c>
      <c r="F73" s="132" t="s">
        <v>145</v>
      </c>
      <c r="G73" s="41" t="s">
        <v>146</v>
      </c>
      <c r="H73" s="63" t="s">
        <v>59</v>
      </c>
      <c r="I73" s="15" t="s">
        <v>254</v>
      </c>
      <c r="J73" s="63" t="s">
        <v>255</v>
      </c>
      <c r="K73" s="64">
        <v>837852.96</v>
      </c>
      <c r="L73" s="41" t="s">
        <v>53</v>
      </c>
      <c r="M73" s="41" t="s">
        <v>102</v>
      </c>
      <c r="N73" s="20" t="s">
        <v>132</v>
      </c>
      <c r="O73" s="20" t="s">
        <v>72</v>
      </c>
      <c r="P73" s="45" t="s">
        <v>73</v>
      </c>
    </row>
    <row r="74" spans="1:16" ht="178.5" customHeight="1" x14ac:dyDescent="0.2">
      <c r="A74" s="63">
        <f t="shared" si="0"/>
        <v>58</v>
      </c>
      <c r="B74" s="20" t="s">
        <v>227</v>
      </c>
      <c r="C74" s="63" t="s">
        <v>233</v>
      </c>
      <c r="D74" s="63" t="s">
        <v>234</v>
      </c>
      <c r="E74" s="19" t="s">
        <v>256</v>
      </c>
      <c r="F74" s="132" t="s">
        <v>145</v>
      </c>
      <c r="G74" s="41" t="s">
        <v>146</v>
      </c>
      <c r="H74" s="63" t="s">
        <v>59</v>
      </c>
      <c r="I74" s="15" t="s">
        <v>257</v>
      </c>
      <c r="J74" s="63" t="s">
        <v>258</v>
      </c>
      <c r="K74" s="64">
        <v>1392840</v>
      </c>
      <c r="L74" s="41" t="s">
        <v>53</v>
      </c>
      <c r="M74" s="41" t="s">
        <v>102</v>
      </c>
      <c r="N74" s="20" t="s">
        <v>132</v>
      </c>
      <c r="O74" s="20" t="s">
        <v>72</v>
      </c>
      <c r="P74" s="45" t="s">
        <v>73</v>
      </c>
    </row>
    <row r="75" spans="1:16" ht="93.75" x14ac:dyDescent="0.2">
      <c r="A75" s="63">
        <f t="shared" si="0"/>
        <v>59</v>
      </c>
      <c r="B75" s="20" t="s">
        <v>227</v>
      </c>
      <c r="C75" s="63" t="s">
        <v>233</v>
      </c>
      <c r="D75" s="63" t="s">
        <v>234</v>
      </c>
      <c r="E75" s="19" t="s">
        <v>260</v>
      </c>
      <c r="F75" s="132" t="s">
        <v>145</v>
      </c>
      <c r="G75" s="41" t="s">
        <v>146</v>
      </c>
      <c r="H75" s="63" t="s">
        <v>59</v>
      </c>
      <c r="I75" s="42">
        <v>25626101</v>
      </c>
      <c r="J75" s="63" t="s">
        <v>261</v>
      </c>
      <c r="K75" s="16">
        <v>483600</v>
      </c>
      <c r="L75" s="41" t="s">
        <v>53</v>
      </c>
      <c r="M75" s="41" t="s">
        <v>102</v>
      </c>
      <c r="N75" s="20" t="s">
        <v>132</v>
      </c>
      <c r="O75" s="20" t="s">
        <v>72</v>
      </c>
      <c r="P75" s="45" t="s">
        <v>73</v>
      </c>
    </row>
    <row r="76" spans="1:16" ht="167.45" customHeight="1" x14ac:dyDescent="0.2">
      <c r="A76" s="91">
        <f t="shared" si="0"/>
        <v>60</v>
      </c>
      <c r="B76" s="89" t="s">
        <v>264</v>
      </c>
      <c r="C76" s="89" t="s">
        <v>265</v>
      </c>
      <c r="D76" s="89" t="s">
        <v>266</v>
      </c>
      <c r="E76" s="89" t="s">
        <v>296</v>
      </c>
      <c r="F76" s="95" t="s">
        <v>267</v>
      </c>
      <c r="G76" s="89" t="s">
        <v>50</v>
      </c>
      <c r="H76" s="127">
        <v>1440000</v>
      </c>
      <c r="I76" s="92">
        <v>25701000</v>
      </c>
      <c r="J76" s="91" t="s">
        <v>268</v>
      </c>
      <c r="K76" s="137">
        <v>1.45</v>
      </c>
      <c r="L76" s="94" t="s">
        <v>166</v>
      </c>
      <c r="M76" s="94" t="s">
        <v>87</v>
      </c>
      <c r="N76" s="89" t="s">
        <v>96</v>
      </c>
      <c r="O76" s="89" t="s">
        <v>55</v>
      </c>
      <c r="P76" s="157" t="s">
        <v>269</v>
      </c>
    </row>
    <row r="77" spans="1:16" ht="165.75" customHeight="1" x14ac:dyDescent="0.2">
      <c r="A77" s="91">
        <f t="shared" si="0"/>
        <v>61</v>
      </c>
      <c r="B77" s="89" t="s">
        <v>264</v>
      </c>
      <c r="C77" s="89" t="s">
        <v>265</v>
      </c>
      <c r="D77" s="89" t="s">
        <v>266</v>
      </c>
      <c r="E77" s="89" t="s">
        <v>297</v>
      </c>
      <c r="F77" s="95" t="s">
        <v>267</v>
      </c>
      <c r="G77" s="89" t="s">
        <v>50</v>
      </c>
      <c r="H77" s="127">
        <v>1140000</v>
      </c>
      <c r="I77" s="92">
        <v>25701000</v>
      </c>
      <c r="J77" s="91" t="s">
        <v>268</v>
      </c>
      <c r="K77" s="137">
        <v>1.45</v>
      </c>
      <c r="L77" s="94" t="s">
        <v>166</v>
      </c>
      <c r="M77" s="94" t="s">
        <v>87</v>
      </c>
      <c r="N77" s="89" t="s">
        <v>96</v>
      </c>
      <c r="O77" s="89" t="s">
        <v>55</v>
      </c>
      <c r="P77" s="157" t="s">
        <v>269</v>
      </c>
    </row>
    <row r="78" spans="1:16" ht="173.25" x14ac:dyDescent="0.2">
      <c r="A78" s="91">
        <f t="shared" si="0"/>
        <v>62</v>
      </c>
      <c r="B78" s="89" t="s">
        <v>264</v>
      </c>
      <c r="C78" s="89" t="s">
        <v>265</v>
      </c>
      <c r="D78" s="89" t="s">
        <v>266</v>
      </c>
      <c r="E78" s="89" t="s">
        <v>298</v>
      </c>
      <c r="F78" s="95" t="s">
        <v>267</v>
      </c>
      <c r="G78" s="89" t="s">
        <v>50</v>
      </c>
      <c r="H78" s="127">
        <v>1704000</v>
      </c>
      <c r="I78" s="92">
        <v>25000000</v>
      </c>
      <c r="J78" s="91" t="s">
        <v>268</v>
      </c>
      <c r="K78" s="137">
        <v>1.1399999999999999</v>
      </c>
      <c r="L78" s="94" t="s">
        <v>166</v>
      </c>
      <c r="M78" s="94" t="s">
        <v>87</v>
      </c>
      <c r="N78" s="89" t="s">
        <v>96</v>
      </c>
      <c r="O78" s="89" t="s">
        <v>55</v>
      </c>
      <c r="P78" s="157" t="s">
        <v>270</v>
      </c>
    </row>
    <row r="79" spans="1:16" ht="173.25" x14ac:dyDescent="0.2">
      <c r="A79" s="91">
        <f t="shared" si="0"/>
        <v>63</v>
      </c>
      <c r="B79" s="89" t="s">
        <v>264</v>
      </c>
      <c r="C79" s="89" t="s">
        <v>265</v>
      </c>
      <c r="D79" s="89" t="s">
        <v>266</v>
      </c>
      <c r="E79" s="89" t="s">
        <v>299</v>
      </c>
      <c r="F79" s="95" t="s">
        <v>267</v>
      </c>
      <c r="G79" s="89" t="s">
        <v>50</v>
      </c>
      <c r="H79" s="127">
        <v>204000</v>
      </c>
      <c r="I79" s="92">
        <v>25000000</v>
      </c>
      <c r="J79" s="91" t="s">
        <v>78</v>
      </c>
      <c r="K79" s="137">
        <v>1.45</v>
      </c>
      <c r="L79" s="94" t="s">
        <v>166</v>
      </c>
      <c r="M79" s="94" t="s">
        <v>87</v>
      </c>
      <c r="N79" s="89" t="s">
        <v>96</v>
      </c>
      <c r="O79" s="89" t="s">
        <v>55</v>
      </c>
      <c r="P79" s="157" t="s">
        <v>269</v>
      </c>
    </row>
    <row r="80" spans="1:16" ht="173.25" x14ac:dyDescent="0.2">
      <c r="A80" s="91">
        <f t="shared" si="0"/>
        <v>64</v>
      </c>
      <c r="B80" s="89" t="s">
        <v>264</v>
      </c>
      <c r="C80" s="89" t="s">
        <v>265</v>
      </c>
      <c r="D80" s="89" t="s">
        <v>266</v>
      </c>
      <c r="E80" s="89" t="s">
        <v>300</v>
      </c>
      <c r="F80" s="95" t="s">
        <v>267</v>
      </c>
      <c r="G80" s="89" t="s">
        <v>50</v>
      </c>
      <c r="H80" s="127">
        <v>558000</v>
      </c>
      <c r="I80" s="92">
        <v>25000000</v>
      </c>
      <c r="J80" s="91" t="s">
        <v>78</v>
      </c>
      <c r="K80" s="137">
        <v>3.32</v>
      </c>
      <c r="L80" s="94" t="s">
        <v>166</v>
      </c>
      <c r="M80" s="94" t="s">
        <v>87</v>
      </c>
      <c r="N80" s="89" t="s">
        <v>96</v>
      </c>
      <c r="O80" s="89" t="s">
        <v>55</v>
      </c>
      <c r="P80" s="157" t="s">
        <v>271</v>
      </c>
    </row>
    <row r="81" spans="1:16" ht="173.25" x14ac:dyDescent="0.2">
      <c r="A81" s="91">
        <f t="shared" si="0"/>
        <v>65</v>
      </c>
      <c r="B81" s="89" t="s">
        <v>264</v>
      </c>
      <c r="C81" s="89" t="s">
        <v>265</v>
      </c>
      <c r="D81" s="89" t="s">
        <v>266</v>
      </c>
      <c r="E81" s="89" t="s">
        <v>301</v>
      </c>
      <c r="F81" s="95" t="s">
        <v>267</v>
      </c>
      <c r="G81" s="89" t="s">
        <v>50</v>
      </c>
      <c r="H81" s="127">
        <v>156000</v>
      </c>
      <c r="I81" s="92">
        <v>25000000</v>
      </c>
      <c r="J81" s="91" t="s">
        <v>78</v>
      </c>
      <c r="K81" s="137">
        <v>2.02</v>
      </c>
      <c r="L81" s="94" t="s">
        <v>166</v>
      </c>
      <c r="M81" s="94" t="s">
        <v>87</v>
      </c>
      <c r="N81" s="89" t="s">
        <v>96</v>
      </c>
      <c r="O81" s="89" t="s">
        <v>55</v>
      </c>
      <c r="P81" s="157" t="s">
        <v>272</v>
      </c>
    </row>
    <row r="82" spans="1:16" ht="252" x14ac:dyDescent="0.2">
      <c r="A82" s="91">
        <f t="shared" si="0"/>
        <v>66</v>
      </c>
      <c r="B82" s="89" t="s">
        <v>264</v>
      </c>
      <c r="C82" s="89" t="s">
        <v>265</v>
      </c>
      <c r="D82" s="89" t="s">
        <v>266</v>
      </c>
      <c r="E82" s="89" t="s">
        <v>302</v>
      </c>
      <c r="F82" s="95" t="s">
        <v>267</v>
      </c>
      <c r="G82" s="89" t="s">
        <v>50</v>
      </c>
      <c r="H82" s="127">
        <v>864000</v>
      </c>
      <c r="I82" s="92">
        <v>25000000</v>
      </c>
      <c r="J82" s="91" t="s">
        <v>78</v>
      </c>
      <c r="K82" s="137">
        <v>3.41</v>
      </c>
      <c r="L82" s="94" t="s">
        <v>166</v>
      </c>
      <c r="M82" s="94" t="s">
        <v>87</v>
      </c>
      <c r="N82" s="89" t="s">
        <v>96</v>
      </c>
      <c r="O82" s="89" t="s">
        <v>55</v>
      </c>
      <c r="P82" s="157" t="s">
        <v>273</v>
      </c>
    </row>
    <row r="83" spans="1:16" ht="252" x14ac:dyDescent="0.2">
      <c r="A83" s="91">
        <f t="shared" ref="A83:A104" si="1">A82+1</f>
        <v>67</v>
      </c>
      <c r="B83" s="89" t="s">
        <v>264</v>
      </c>
      <c r="C83" s="89" t="s">
        <v>265</v>
      </c>
      <c r="D83" s="89" t="s">
        <v>266</v>
      </c>
      <c r="E83" s="89" t="s">
        <v>303</v>
      </c>
      <c r="F83" s="95" t="s">
        <v>267</v>
      </c>
      <c r="G83" s="89" t="s">
        <v>50</v>
      </c>
      <c r="H83" s="127">
        <v>624000</v>
      </c>
      <c r="I83" s="92">
        <v>25000000</v>
      </c>
      <c r="J83" s="91" t="s">
        <v>78</v>
      </c>
      <c r="K83" s="137">
        <v>3.32</v>
      </c>
      <c r="L83" s="94" t="s">
        <v>166</v>
      </c>
      <c r="M83" s="94" t="s">
        <v>87</v>
      </c>
      <c r="N83" s="89" t="s">
        <v>96</v>
      </c>
      <c r="O83" s="89" t="s">
        <v>55</v>
      </c>
      <c r="P83" s="157" t="s">
        <v>274</v>
      </c>
    </row>
    <row r="84" spans="1:16" ht="252" x14ac:dyDescent="0.2">
      <c r="A84" s="91">
        <f t="shared" si="1"/>
        <v>68</v>
      </c>
      <c r="B84" s="89" t="s">
        <v>264</v>
      </c>
      <c r="C84" s="89" t="s">
        <v>265</v>
      </c>
      <c r="D84" s="89" t="s">
        <v>266</v>
      </c>
      <c r="E84" s="89" t="s">
        <v>304</v>
      </c>
      <c r="F84" s="95" t="s">
        <v>267</v>
      </c>
      <c r="G84" s="89" t="s">
        <v>50</v>
      </c>
      <c r="H84" s="127">
        <v>402000</v>
      </c>
      <c r="I84" s="92">
        <v>25000000</v>
      </c>
      <c r="J84" s="91" t="s">
        <v>78</v>
      </c>
      <c r="K84" s="137">
        <v>3.32</v>
      </c>
      <c r="L84" s="94" t="s">
        <v>166</v>
      </c>
      <c r="M84" s="94" t="s">
        <v>87</v>
      </c>
      <c r="N84" s="89" t="s">
        <v>96</v>
      </c>
      <c r="O84" s="89" t="s">
        <v>55</v>
      </c>
      <c r="P84" s="157" t="s">
        <v>274</v>
      </c>
    </row>
    <row r="85" spans="1:16" ht="252" x14ac:dyDescent="0.2">
      <c r="A85" s="91">
        <f t="shared" si="1"/>
        <v>69</v>
      </c>
      <c r="B85" s="89" t="s">
        <v>264</v>
      </c>
      <c r="C85" s="89" t="s">
        <v>265</v>
      </c>
      <c r="D85" s="89" t="s">
        <v>266</v>
      </c>
      <c r="E85" s="89" t="s">
        <v>305</v>
      </c>
      <c r="F85" s="95" t="s">
        <v>267</v>
      </c>
      <c r="G85" s="89" t="s">
        <v>50</v>
      </c>
      <c r="H85" s="127">
        <v>636000</v>
      </c>
      <c r="I85" s="92">
        <v>25000000</v>
      </c>
      <c r="J85" s="91" t="s">
        <v>78</v>
      </c>
      <c r="K85" s="137">
        <v>3.32</v>
      </c>
      <c r="L85" s="94" t="s">
        <v>166</v>
      </c>
      <c r="M85" s="94" t="s">
        <v>87</v>
      </c>
      <c r="N85" s="89" t="s">
        <v>96</v>
      </c>
      <c r="O85" s="89" t="s">
        <v>55</v>
      </c>
      <c r="P85" s="157" t="s">
        <v>275</v>
      </c>
    </row>
    <row r="86" spans="1:16" ht="252" x14ac:dyDescent="0.2">
      <c r="A86" s="91">
        <f t="shared" si="1"/>
        <v>70</v>
      </c>
      <c r="B86" s="89" t="s">
        <v>264</v>
      </c>
      <c r="C86" s="89" t="s">
        <v>265</v>
      </c>
      <c r="D86" s="89" t="s">
        <v>266</v>
      </c>
      <c r="E86" s="89" t="s">
        <v>306</v>
      </c>
      <c r="F86" s="95" t="s">
        <v>267</v>
      </c>
      <c r="G86" s="89" t="s">
        <v>50</v>
      </c>
      <c r="H86" s="127">
        <v>552000</v>
      </c>
      <c r="I86" s="92">
        <v>25000000</v>
      </c>
      <c r="J86" s="91" t="s">
        <v>78</v>
      </c>
      <c r="K86" s="137">
        <v>3.32</v>
      </c>
      <c r="L86" s="94" t="s">
        <v>166</v>
      </c>
      <c r="M86" s="94" t="s">
        <v>87</v>
      </c>
      <c r="N86" s="89" t="s">
        <v>96</v>
      </c>
      <c r="O86" s="89" t="s">
        <v>55</v>
      </c>
      <c r="P86" s="157" t="s">
        <v>275</v>
      </c>
    </row>
    <row r="87" spans="1:16" ht="173.25" x14ac:dyDescent="0.2">
      <c r="A87" s="91">
        <f t="shared" si="1"/>
        <v>71</v>
      </c>
      <c r="B87" s="89" t="s">
        <v>264</v>
      </c>
      <c r="C87" s="89" t="s">
        <v>265</v>
      </c>
      <c r="D87" s="89" t="s">
        <v>266</v>
      </c>
      <c r="E87" s="89" t="s">
        <v>307</v>
      </c>
      <c r="F87" s="95" t="s">
        <v>267</v>
      </c>
      <c r="G87" s="89" t="s">
        <v>50</v>
      </c>
      <c r="H87" s="127">
        <v>1068000</v>
      </c>
      <c r="I87" s="92">
        <v>25000000</v>
      </c>
      <c r="J87" s="91" t="s">
        <v>78</v>
      </c>
      <c r="K87" s="137">
        <v>1.4</v>
      </c>
      <c r="L87" s="94" t="s">
        <v>166</v>
      </c>
      <c r="M87" s="94" t="s">
        <v>87</v>
      </c>
      <c r="N87" s="89" t="s">
        <v>96</v>
      </c>
      <c r="O87" s="89" t="s">
        <v>55</v>
      </c>
      <c r="P87" s="157" t="s">
        <v>276</v>
      </c>
    </row>
    <row r="88" spans="1:16" ht="173.25" x14ac:dyDescent="0.2">
      <c r="A88" s="91">
        <f t="shared" si="1"/>
        <v>72</v>
      </c>
      <c r="B88" s="89" t="s">
        <v>264</v>
      </c>
      <c r="C88" s="89" t="s">
        <v>265</v>
      </c>
      <c r="D88" s="89" t="s">
        <v>266</v>
      </c>
      <c r="E88" s="89" t="s">
        <v>308</v>
      </c>
      <c r="F88" s="95" t="s">
        <v>267</v>
      </c>
      <c r="G88" s="89" t="s">
        <v>50</v>
      </c>
      <c r="H88" s="127">
        <v>420000</v>
      </c>
      <c r="I88" s="92">
        <v>25000000</v>
      </c>
      <c r="J88" s="91" t="s">
        <v>78</v>
      </c>
      <c r="K88" s="137">
        <v>3.32</v>
      </c>
      <c r="L88" s="94" t="s">
        <v>166</v>
      </c>
      <c r="M88" s="94" t="s">
        <v>87</v>
      </c>
      <c r="N88" s="89" t="s">
        <v>96</v>
      </c>
      <c r="O88" s="89" t="s">
        <v>55</v>
      </c>
      <c r="P88" s="157" t="s">
        <v>271</v>
      </c>
    </row>
    <row r="89" spans="1:16" ht="173.25" x14ac:dyDescent="0.2">
      <c r="A89" s="91">
        <f t="shared" si="1"/>
        <v>73</v>
      </c>
      <c r="B89" s="89" t="s">
        <v>264</v>
      </c>
      <c r="C89" s="89" t="s">
        <v>265</v>
      </c>
      <c r="D89" s="89" t="s">
        <v>266</v>
      </c>
      <c r="E89" s="89" t="s">
        <v>309</v>
      </c>
      <c r="F89" s="95" t="s">
        <v>267</v>
      </c>
      <c r="G89" s="89" t="s">
        <v>50</v>
      </c>
      <c r="H89" s="127">
        <v>282000</v>
      </c>
      <c r="I89" s="92">
        <v>25000000</v>
      </c>
      <c r="J89" s="91" t="s">
        <v>78</v>
      </c>
      <c r="K89" s="137">
        <v>3.32</v>
      </c>
      <c r="L89" s="94" t="s">
        <v>166</v>
      </c>
      <c r="M89" s="94" t="s">
        <v>87</v>
      </c>
      <c r="N89" s="89" t="s">
        <v>96</v>
      </c>
      <c r="O89" s="89" t="s">
        <v>55</v>
      </c>
      <c r="P89" s="157" t="s">
        <v>271</v>
      </c>
    </row>
    <row r="90" spans="1:16" ht="173.25" x14ac:dyDescent="0.2">
      <c r="A90" s="91">
        <f t="shared" si="1"/>
        <v>74</v>
      </c>
      <c r="B90" s="89" t="s">
        <v>264</v>
      </c>
      <c r="C90" s="89" t="s">
        <v>265</v>
      </c>
      <c r="D90" s="89" t="s">
        <v>266</v>
      </c>
      <c r="E90" s="89" t="s">
        <v>310</v>
      </c>
      <c r="F90" s="95" t="s">
        <v>267</v>
      </c>
      <c r="G90" s="89" t="s">
        <v>50</v>
      </c>
      <c r="H90" s="127">
        <v>246000</v>
      </c>
      <c r="I90" s="92">
        <v>25000000</v>
      </c>
      <c r="J90" s="91" t="s">
        <v>78</v>
      </c>
      <c r="K90" s="137">
        <v>2.19</v>
      </c>
      <c r="L90" s="94" t="s">
        <v>166</v>
      </c>
      <c r="M90" s="94" t="s">
        <v>87</v>
      </c>
      <c r="N90" s="89" t="s">
        <v>96</v>
      </c>
      <c r="O90" s="89" t="s">
        <v>55</v>
      </c>
      <c r="P90" s="157" t="s">
        <v>277</v>
      </c>
    </row>
    <row r="91" spans="1:16" ht="173.25" x14ac:dyDescent="0.2">
      <c r="A91" s="91">
        <f t="shared" si="1"/>
        <v>75</v>
      </c>
      <c r="B91" s="89" t="s">
        <v>264</v>
      </c>
      <c r="C91" s="89" t="s">
        <v>265</v>
      </c>
      <c r="D91" s="89" t="s">
        <v>266</v>
      </c>
      <c r="E91" s="89" t="s">
        <v>311</v>
      </c>
      <c r="F91" s="95" t="s">
        <v>267</v>
      </c>
      <c r="G91" s="89" t="s">
        <v>50</v>
      </c>
      <c r="H91" s="127">
        <v>198000</v>
      </c>
      <c r="I91" s="92">
        <v>25000000</v>
      </c>
      <c r="J91" s="91" t="s">
        <v>78</v>
      </c>
      <c r="K91" s="137">
        <v>2.4500000000000002</v>
      </c>
      <c r="L91" s="94" t="s">
        <v>166</v>
      </c>
      <c r="M91" s="94" t="s">
        <v>87</v>
      </c>
      <c r="N91" s="89" t="s">
        <v>96</v>
      </c>
      <c r="O91" s="89" t="s">
        <v>55</v>
      </c>
      <c r="P91" s="157" t="s">
        <v>278</v>
      </c>
    </row>
    <row r="92" spans="1:16" ht="173.25" x14ac:dyDescent="0.2">
      <c r="A92" s="91">
        <f t="shared" si="1"/>
        <v>76</v>
      </c>
      <c r="B92" s="89" t="s">
        <v>264</v>
      </c>
      <c r="C92" s="89" t="s">
        <v>265</v>
      </c>
      <c r="D92" s="89" t="s">
        <v>266</v>
      </c>
      <c r="E92" s="89" t="s">
        <v>312</v>
      </c>
      <c r="F92" s="95" t="s">
        <v>267</v>
      </c>
      <c r="G92" s="89" t="s">
        <v>50</v>
      </c>
      <c r="H92" s="127">
        <v>126000</v>
      </c>
      <c r="I92" s="92">
        <v>25000000</v>
      </c>
      <c r="J92" s="91" t="s">
        <v>78</v>
      </c>
      <c r="K92" s="137">
        <v>9</v>
      </c>
      <c r="L92" s="94" t="s">
        <v>166</v>
      </c>
      <c r="M92" s="94" t="s">
        <v>87</v>
      </c>
      <c r="N92" s="89" t="s">
        <v>96</v>
      </c>
      <c r="O92" s="89" t="s">
        <v>55</v>
      </c>
      <c r="P92" s="157" t="s">
        <v>279</v>
      </c>
    </row>
    <row r="93" spans="1:16" ht="173.25" x14ac:dyDescent="0.2">
      <c r="A93" s="91">
        <f t="shared" si="1"/>
        <v>77</v>
      </c>
      <c r="B93" s="89" t="s">
        <v>264</v>
      </c>
      <c r="C93" s="89" t="s">
        <v>265</v>
      </c>
      <c r="D93" s="89" t="s">
        <v>266</v>
      </c>
      <c r="E93" s="89" t="s">
        <v>313</v>
      </c>
      <c r="F93" s="95" t="s">
        <v>267</v>
      </c>
      <c r="G93" s="89" t="s">
        <v>50</v>
      </c>
      <c r="H93" s="127">
        <v>31200</v>
      </c>
      <c r="I93" s="92">
        <v>25000000</v>
      </c>
      <c r="J93" s="91" t="s">
        <v>78</v>
      </c>
      <c r="K93" s="137">
        <v>9</v>
      </c>
      <c r="L93" s="94" t="s">
        <v>166</v>
      </c>
      <c r="M93" s="94" t="s">
        <v>87</v>
      </c>
      <c r="N93" s="89" t="s">
        <v>96</v>
      </c>
      <c r="O93" s="89" t="s">
        <v>55</v>
      </c>
      <c r="P93" s="157" t="s">
        <v>279</v>
      </c>
    </row>
    <row r="94" spans="1:16" ht="37.5" x14ac:dyDescent="0.2">
      <c r="A94" s="63">
        <f t="shared" si="1"/>
        <v>78</v>
      </c>
      <c r="B94" s="20" t="s">
        <v>264</v>
      </c>
      <c r="C94" s="20" t="s">
        <v>280</v>
      </c>
      <c r="D94" s="20" t="s">
        <v>281</v>
      </c>
      <c r="E94" s="188" t="s">
        <v>282</v>
      </c>
      <c r="F94" s="188">
        <v>796</v>
      </c>
      <c r="G94" s="188" t="s">
        <v>50</v>
      </c>
      <c r="H94" s="188">
        <v>59</v>
      </c>
      <c r="I94" s="15">
        <v>25701000</v>
      </c>
      <c r="J94" s="188" t="s">
        <v>51</v>
      </c>
      <c r="K94" s="16">
        <v>236000</v>
      </c>
      <c r="L94" s="41" t="s">
        <v>69</v>
      </c>
      <c r="M94" s="41" t="s">
        <v>53</v>
      </c>
      <c r="N94" s="20" t="s">
        <v>54</v>
      </c>
      <c r="O94" s="188" t="s">
        <v>72</v>
      </c>
      <c r="P94" s="63"/>
    </row>
    <row r="95" spans="1:16" ht="56.25" x14ac:dyDescent="0.2">
      <c r="A95" s="63">
        <f t="shared" si="1"/>
        <v>79</v>
      </c>
      <c r="B95" s="20" t="s">
        <v>264</v>
      </c>
      <c r="C95" s="20" t="s">
        <v>283</v>
      </c>
      <c r="D95" s="20" t="s">
        <v>284</v>
      </c>
      <c r="E95" s="188" t="s">
        <v>285</v>
      </c>
      <c r="F95" s="188">
        <v>796</v>
      </c>
      <c r="G95" s="188" t="s">
        <v>50</v>
      </c>
      <c r="H95" s="188">
        <v>60</v>
      </c>
      <c r="I95" s="15">
        <v>25701000</v>
      </c>
      <c r="J95" s="188" t="s">
        <v>51</v>
      </c>
      <c r="K95" s="16">
        <v>240000</v>
      </c>
      <c r="L95" s="41" t="s">
        <v>69</v>
      </c>
      <c r="M95" s="41" t="s">
        <v>53</v>
      </c>
      <c r="N95" s="20" t="s">
        <v>54</v>
      </c>
      <c r="O95" s="188" t="s">
        <v>72</v>
      </c>
      <c r="P95" s="63"/>
    </row>
    <row r="96" spans="1:16" ht="93.75" x14ac:dyDescent="0.2">
      <c r="A96" s="63">
        <f t="shared" si="1"/>
        <v>80</v>
      </c>
      <c r="B96" s="20" t="s">
        <v>264</v>
      </c>
      <c r="C96" s="20" t="s">
        <v>286</v>
      </c>
      <c r="D96" s="20" t="s">
        <v>287</v>
      </c>
      <c r="E96" s="188" t="s">
        <v>288</v>
      </c>
      <c r="F96" s="188">
        <v>796</v>
      </c>
      <c r="G96" s="188" t="s">
        <v>50</v>
      </c>
      <c r="H96" s="188">
        <v>59</v>
      </c>
      <c r="I96" s="15">
        <v>25701000</v>
      </c>
      <c r="J96" s="188" t="s">
        <v>51</v>
      </c>
      <c r="K96" s="16">
        <v>236000</v>
      </c>
      <c r="L96" s="41" t="s">
        <v>69</v>
      </c>
      <c r="M96" s="41" t="s">
        <v>53</v>
      </c>
      <c r="N96" s="20" t="s">
        <v>54</v>
      </c>
      <c r="O96" s="188" t="s">
        <v>72</v>
      </c>
      <c r="P96" s="63"/>
    </row>
    <row r="97" spans="1:16" ht="56.25" x14ac:dyDescent="0.2">
      <c r="A97" s="63">
        <f t="shared" si="1"/>
        <v>81</v>
      </c>
      <c r="B97" s="20" t="s">
        <v>264</v>
      </c>
      <c r="C97" s="20" t="s">
        <v>289</v>
      </c>
      <c r="D97" s="63" t="s">
        <v>290</v>
      </c>
      <c r="E97" s="188" t="s">
        <v>291</v>
      </c>
      <c r="F97" s="188">
        <v>796</v>
      </c>
      <c r="G97" s="188" t="s">
        <v>50</v>
      </c>
      <c r="H97" s="22">
        <v>23510</v>
      </c>
      <c r="I97" s="15">
        <v>25701000</v>
      </c>
      <c r="J97" s="188" t="s">
        <v>51</v>
      </c>
      <c r="K97" s="16">
        <v>410000</v>
      </c>
      <c r="L97" s="41" t="s">
        <v>69</v>
      </c>
      <c r="M97" s="41" t="s">
        <v>157</v>
      </c>
      <c r="N97" s="188" t="s">
        <v>132</v>
      </c>
      <c r="O97" s="188" t="s">
        <v>72</v>
      </c>
      <c r="P97" s="45" t="s">
        <v>73</v>
      </c>
    </row>
    <row r="98" spans="1:16" ht="93.75" x14ac:dyDescent="0.2">
      <c r="A98" s="63">
        <f t="shared" si="1"/>
        <v>82</v>
      </c>
      <c r="B98" s="20" t="s">
        <v>264</v>
      </c>
      <c r="C98" s="63" t="s">
        <v>292</v>
      </c>
      <c r="D98" s="63" t="s">
        <v>293</v>
      </c>
      <c r="E98" s="192" t="s">
        <v>382</v>
      </c>
      <c r="F98" s="41" t="s">
        <v>267</v>
      </c>
      <c r="G98" s="20" t="s">
        <v>50</v>
      </c>
      <c r="H98" s="22">
        <v>12605</v>
      </c>
      <c r="I98" s="15">
        <v>25701000</v>
      </c>
      <c r="J98" s="188" t="s">
        <v>51</v>
      </c>
      <c r="K98" s="196">
        <v>1591500</v>
      </c>
      <c r="L98" s="194" t="s">
        <v>157</v>
      </c>
      <c r="M98" s="194" t="s">
        <v>53</v>
      </c>
      <c r="N98" s="20" t="s">
        <v>54</v>
      </c>
      <c r="O98" s="192" t="s">
        <v>72</v>
      </c>
      <c r="P98" s="63"/>
    </row>
    <row r="99" spans="1:16" ht="55.15" customHeight="1" x14ac:dyDescent="0.2">
      <c r="A99" s="63">
        <f t="shared" si="1"/>
        <v>83</v>
      </c>
      <c r="B99" s="20" t="s">
        <v>264</v>
      </c>
      <c r="C99" s="20" t="s">
        <v>294</v>
      </c>
      <c r="D99" s="20" t="s">
        <v>295</v>
      </c>
      <c r="E99" s="188" t="s">
        <v>370</v>
      </c>
      <c r="F99" s="188">
        <v>796</v>
      </c>
      <c r="G99" s="188" t="s">
        <v>50</v>
      </c>
      <c r="H99" s="188">
        <v>5</v>
      </c>
      <c r="I99" s="15">
        <v>25701000</v>
      </c>
      <c r="J99" s="188" t="s">
        <v>51</v>
      </c>
      <c r="K99" s="16">
        <v>400000</v>
      </c>
      <c r="L99" s="41" t="s">
        <v>69</v>
      </c>
      <c r="M99" s="41" t="s">
        <v>53</v>
      </c>
      <c r="N99" s="20" t="s">
        <v>54</v>
      </c>
      <c r="O99" s="188" t="s">
        <v>72</v>
      </c>
      <c r="P99" s="63"/>
    </row>
    <row r="100" spans="1:16" ht="122.85" customHeight="1" x14ac:dyDescent="0.2">
      <c r="A100" s="63">
        <f t="shared" si="1"/>
        <v>84</v>
      </c>
      <c r="B100" s="20" t="s">
        <v>264</v>
      </c>
      <c r="C100" s="20" t="s">
        <v>294</v>
      </c>
      <c r="D100" s="35" t="s">
        <v>295</v>
      </c>
      <c r="E100" s="188" t="s">
        <v>371</v>
      </c>
      <c r="F100" s="188">
        <v>796</v>
      </c>
      <c r="G100" s="188" t="s">
        <v>50</v>
      </c>
      <c r="H100" s="188">
        <v>10</v>
      </c>
      <c r="I100" s="15">
        <v>25000000</v>
      </c>
      <c r="J100" s="188" t="s">
        <v>78</v>
      </c>
      <c r="K100" s="16">
        <v>400000</v>
      </c>
      <c r="L100" s="41" t="s">
        <v>69</v>
      </c>
      <c r="M100" s="41" t="s">
        <v>53</v>
      </c>
      <c r="N100" s="20" t="s">
        <v>54</v>
      </c>
      <c r="O100" s="188" t="s">
        <v>72</v>
      </c>
      <c r="P100" s="63"/>
    </row>
    <row r="101" spans="1:16" ht="150" x14ac:dyDescent="0.2">
      <c r="A101" s="99">
        <f t="shared" si="1"/>
        <v>85</v>
      </c>
      <c r="B101" s="99" t="s">
        <v>314</v>
      </c>
      <c r="C101" s="99" t="s">
        <v>315</v>
      </c>
      <c r="D101" s="99" t="s">
        <v>316</v>
      </c>
      <c r="E101" s="149" t="s">
        <v>317</v>
      </c>
      <c r="F101" s="99">
        <v>539</v>
      </c>
      <c r="G101" s="99" t="s">
        <v>318</v>
      </c>
      <c r="H101" s="99" t="s">
        <v>232</v>
      </c>
      <c r="I101" s="15">
        <v>25701000</v>
      </c>
      <c r="J101" s="99" t="s">
        <v>51</v>
      </c>
      <c r="K101" s="23">
        <v>2000</v>
      </c>
      <c r="L101" s="41" t="s">
        <v>166</v>
      </c>
      <c r="M101" s="41" t="s">
        <v>53</v>
      </c>
      <c r="N101" s="99" t="s">
        <v>71</v>
      </c>
      <c r="O101" s="99" t="s">
        <v>72</v>
      </c>
      <c r="P101" s="45" t="s">
        <v>319</v>
      </c>
    </row>
    <row r="102" spans="1:16" ht="93.75" x14ac:dyDescent="0.2">
      <c r="A102" s="99">
        <f t="shared" si="1"/>
        <v>86</v>
      </c>
      <c r="B102" s="99" t="s">
        <v>314</v>
      </c>
      <c r="C102" s="99" t="s">
        <v>315</v>
      </c>
      <c r="D102" s="99" t="s">
        <v>316</v>
      </c>
      <c r="E102" s="192" t="s">
        <v>383</v>
      </c>
      <c r="F102" s="99">
        <v>539</v>
      </c>
      <c r="G102" s="99" t="s">
        <v>318</v>
      </c>
      <c r="H102" s="99" t="s">
        <v>232</v>
      </c>
      <c r="I102" s="15">
        <v>25701000</v>
      </c>
      <c r="J102" s="99" t="s">
        <v>51</v>
      </c>
      <c r="K102" s="196">
        <v>1690</v>
      </c>
      <c r="L102" s="41" t="s">
        <v>53</v>
      </c>
      <c r="M102" s="41" t="s">
        <v>101</v>
      </c>
      <c r="N102" s="99" t="s">
        <v>71</v>
      </c>
      <c r="O102" s="99" t="s">
        <v>72</v>
      </c>
      <c r="P102" s="45" t="s">
        <v>320</v>
      </c>
    </row>
    <row r="103" spans="1:16" ht="93.75" x14ac:dyDescent="0.2">
      <c r="A103" s="99">
        <f t="shared" si="1"/>
        <v>87</v>
      </c>
      <c r="B103" s="99" t="s">
        <v>314</v>
      </c>
      <c r="C103" s="166" t="s">
        <v>322</v>
      </c>
      <c r="D103" s="25" t="s">
        <v>340</v>
      </c>
      <c r="E103" s="25" t="s">
        <v>342</v>
      </c>
      <c r="F103" s="25">
        <v>796</v>
      </c>
      <c r="G103" s="25" t="s">
        <v>50</v>
      </c>
      <c r="H103" s="25">
        <v>18</v>
      </c>
      <c r="I103" s="163">
        <v>25000000</v>
      </c>
      <c r="J103" s="25" t="s">
        <v>78</v>
      </c>
      <c r="K103" s="164">
        <v>1489000</v>
      </c>
      <c r="L103" s="161" t="s">
        <v>79</v>
      </c>
      <c r="M103" s="167" t="s">
        <v>341</v>
      </c>
      <c r="N103" s="99" t="s">
        <v>71</v>
      </c>
      <c r="O103" s="99" t="s">
        <v>72</v>
      </c>
      <c r="P103" s="45" t="s">
        <v>73</v>
      </c>
    </row>
    <row r="104" spans="1:16" ht="75" x14ac:dyDescent="0.2">
      <c r="A104" s="99">
        <f t="shared" si="1"/>
        <v>88</v>
      </c>
      <c r="B104" s="99" t="s">
        <v>314</v>
      </c>
      <c r="C104" s="35" t="s">
        <v>322</v>
      </c>
      <c r="D104" s="99" t="s">
        <v>323</v>
      </c>
      <c r="E104" s="149" t="s">
        <v>324</v>
      </c>
      <c r="F104" s="99">
        <v>796</v>
      </c>
      <c r="G104" s="99" t="s">
        <v>50</v>
      </c>
      <c r="H104" s="99">
        <v>15</v>
      </c>
      <c r="I104" s="15">
        <v>25000000</v>
      </c>
      <c r="J104" s="99" t="s">
        <v>78</v>
      </c>
      <c r="K104" s="16">
        <v>1489000</v>
      </c>
      <c r="L104" s="41" t="s">
        <v>53</v>
      </c>
      <c r="M104" s="41" t="s">
        <v>101</v>
      </c>
      <c r="N104" s="99" t="s">
        <v>71</v>
      </c>
      <c r="O104" s="99" t="s">
        <v>72</v>
      </c>
      <c r="P104" s="45" t="s">
        <v>73</v>
      </c>
    </row>
    <row r="105" spans="1:16" s="8" customFormat="1" ht="75" x14ac:dyDescent="0.2">
      <c r="A105" s="99">
        <f>A104+1</f>
        <v>89</v>
      </c>
      <c r="B105" s="24" t="s">
        <v>314</v>
      </c>
      <c r="C105" s="99" t="s">
        <v>325</v>
      </c>
      <c r="D105" s="99" t="s">
        <v>326</v>
      </c>
      <c r="E105" s="149" t="s">
        <v>327</v>
      </c>
      <c r="F105" s="99">
        <v>796</v>
      </c>
      <c r="G105" s="99" t="s">
        <v>50</v>
      </c>
      <c r="H105" s="15" t="s">
        <v>147</v>
      </c>
      <c r="I105" s="15">
        <v>25701000</v>
      </c>
      <c r="J105" s="99" t="s">
        <v>51</v>
      </c>
      <c r="K105" s="164">
        <v>3491388.12</v>
      </c>
      <c r="L105" s="161" t="s">
        <v>79</v>
      </c>
      <c r="M105" s="161" t="s">
        <v>171</v>
      </c>
      <c r="N105" s="99" t="s">
        <v>54</v>
      </c>
      <c r="O105" s="99" t="s">
        <v>72</v>
      </c>
      <c r="P105" s="100"/>
    </row>
    <row r="106" spans="1:16" s="8" customFormat="1" ht="225" x14ac:dyDescent="0.2">
      <c r="A106" s="25">
        <v>91</v>
      </c>
      <c r="B106" s="162" t="s">
        <v>264</v>
      </c>
      <c r="C106" s="25" t="s">
        <v>334</v>
      </c>
      <c r="D106" s="25" t="s">
        <v>335</v>
      </c>
      <c r="E106" s="25" t="s">
        <v>336</v>
      </c>
      <c r="F106" s="25">
        <v>796</v>
      </c>
      <c r="G106" s="25" t="s">
        <v>50</v>
      </c>
      <c r="H106" s="163" t="s">
        <v>59</v>
      </c>
      <c r="I106" s="163">
        <v>25000000</v>
      </c>
      <c r="J106" s="25" t="s">
        <v>78</v>
      </c>
      <c r="K106" s="164">
        <v>1.55</v>
      </c>
      <c r="L106" s="161" t="s">
        <v>83</v>
      </c>
      <c r="M106" s="161" t="s">
        <v>338</v>
      </c>
      <c r="N106" s="162" t="s">
        <v>54</v>
      </c>
      <c r="O106" s="25" t="s">
        <v>55</v>
      </c>
      <c r="P106" s="160" t="s">
        <v>337</v>
      </c>
    </row>
    <row r="107" spans="1:16" s="8" customFormat="1" ht="112.5" x14ac:dyDescent="0.2">
      <c r="A107" s="91">
        <v>92</v>
      </c>
      <c r="B107" s="91" t="s">
        <v>122</v>
      </c>
      <c r="C107" s="138" t="s">
        <v>143</v>
      </c>
      <c r="D107" s="91" t="s">
        <v>144</v>
      </c>
      <c r="E107" s="91" t="s">
        <v>346</v>
      </c>
      <c r="F107" s="126" t="s">
        <v>145</v>
      </c>
      <c r="G107" s="91" t="s">
        <v>146</v>
      </c>
      <c r="H107" s="91" t="s">
        <v>147</v>
      </c>
      <c r="I107" s="92">
        <v>25630404</v>
      </c>
      <c r="J107" s="91" t="s">
        <v>347</v>
      </c>
      <c r="K107" s="97">
        <v>2007613.57</v>
      </c>
      <c r="L107" s="94" t="s">
        <v>79</v>
      </c>
      <c r="M107" s="95" t="s">
        <v>131</v>
      </c>
      <c r="N107" s="91" t="s">
        <v>71</v>
      </c>
      <c r="O107" s="91" t="s">
        <v>72</v>
      </c>
      <c r="P107" s="45" t="s">
        <v>73</v>
      </c>
    </row>
    <row r="108" spans="1:16" s="8" customFormat="1" ht="124.5" customHeight="1" x14ac:dyDescent="0.2">
      <c r="A108" s="91">
        <v>93</v>
      </c>
      <c r="B108" s="91" t="s">
        <v>122</v>
      </c>
      <c r="C108" s="138" t="s">
        <v>126</v>
      </c>
      <c r="D108" s="91" t="s">
        <v>127</v>
      </c>
      <c r="E108" s="91" t="s">
        <v>348</v>
      </c>
      <c r="F108" s="126" t="s">
        <v>145</v>
      </c>
      <c r="G108" s="91" t="s">
        <v>146</v>
      </c>
      <c r="H108" s="91">
        <v>45.99</v>
      </c>
      <c r="I108" s="92">
        <v>25630404</v>
      </c>
      <c r="J108" s="91" t="s">
        <v>347</v>
      </c>
      <c r="K108" s="97">
        <v>1576659.6</v>
      </c>
      <c r="L108" s="94" t="s">
        <v>79</v>
      </c>
      <c r="M108" s="95" t="s">
        <v>69</v>
      </c>
      <c r="N108" s="91" t="s">
        <v>71</v>
      </c>
      <c r="O108" s="91" t="s">
        <v>72</v>
      </c>
      <c r="P108" s="45" t="s">
        <v>73</v>
      </c>
    </row>
    <row r="109" spans="1:16" s="8" customFormat="1" ht="124.5" customHeight="1" x14ac:dyDescent="0.2">
      <c r="A109" s="91">
        <v>94</v>
      </c>
      <c r="B109" s="91" t="s">
        <v>122</v>
      </c>
      <c r="C109" s="157" t="s">
        <v>126</v>
      </c>
      <c r="D109" s="157" t="s">
        <v>127</v>
      </c>
      <c r="E109" s="89" t="s">
        <v>359</v>
      </c>
      <c r="F109" s="94" t="s">
        <v>145</v>
      </c>
      <c r="G109" s="91" t="s">
        <v>146</v>
      </c>
      <c r="H109" s="157">
        <f>11*7.2</f>
        <v>79.2</v>
      </c>
      <c r="I109" s="180" t="s">
        <v>354</v>
      </c>
      <c r="J109" s="157" t="s">
        <v>355</v>
      </c>
      <c r="K109" s="181">
        <v>2422499</v>
      </c>
      <c r="L109" s="182" t="s">
        <v>137</v>
      </c>
      <c r="M109" s="182" t="s">
        <v>150</v>
      </c>
      <c r="N109" s="157" t="s">
        <v>71</v>
      </c>
      <c r="O109" s="157" t="s">
        <v>72</v>
      </c>
      <c r="P109" s="45" t="s">
        <v>73</v>
      </c>
    </row>
    <row r="110" spans="1:16" s="8" customFormat="1" ht="124.5" customHeight="1" x14ac:dyDescent="0.2">
      <c r="A110" s="91">
        <v>95</v>
      </c>
      <c r="B110" s="183" t="s">
        <v>122</v>
      </c>
      <c r="C110" s="157" t="s">
        <v>126</v>
      </c>
      <c r="D110" s="157" t="s">
        <v>127</v>
      </c>
      <c r="E110" s="157" t="s">
        <v>361</v>
      </c>
      <c r="F110" s="94" t="s">
        <v>145</v>
      </c>
      <c r="G110" s="91" t="s">
        <v>146</v>
      </c>
      <c r="H110" s="157">
        <f>7.3*6.3</f>
        <v>45.989999999999995</v>
      </c>
      <c r="I110" s="180" t="s">
        <v>356</v>
      </c>
      <c r="J110" s="91" t="s">
        <v>357</v>
      </c>
      <c r="K110" s="181">
        <v>1313882.92</v>
      </c>
      <c r="L110" s="182" t="s">
        <v>137</v>
      </c>
      <c r="M110" s="182" t="s">
        <v>150</v>
      </c>
      <c r="N110" s="157" t="s">
        <v>71</v>
      </c>
      <c r="O110" s="157" t="s">
        <v>72</v>
      </c>
      <c r="P110" s="45" t="s">
        <v>73</v>
      </c>
    </row>
    <row r="111" spans="1:16" s="8" customFormat="1" ht="75.75" customHeight="1" x14ac:dyDescent="0.2">
      <c r="A111" s="91">
        <v>96</v>
      </c>
      <c r="B111" s="89" t="s">
        <v>122</v>
      </c>
      <c r="C111" s="91" t="s">
        <v>138</v>
      </c>
      <c r="D111" s="91" t="s">
        <v>362</v>
      </c>
      <c r="E111" s="91" t="s">
        <v>363</v>
      </c>
      <c r="F111" s="91">
        <v>839</v>
      </c>
      <c r="G111" s="91" t="s">
        <v>125</v>
      </c>
      <c r="H111" s="92">
        <v>1</v>
      </c>
      <c r="I111" s="92">
        <v>25000000</v>
      </c>
      <c r="J111" s="91" t="s">
        <v>78</v>
      </c>
      <c r="K111" s="97">
        <v>2671600.6800000002</v>
      </c>
      <c r="L111" s="94" t="s">
        <v>131</v>
      </c>
      <c r="M111" s="94" t="s">
        <v>157</v>
      </c>
      <c r="N111" s="89" t="s">
        <v>54</v>
      </c>
      <c r="O111" s="91" t="s">
        <v>55</v>
      </c>
      <c r="P111" s="185"/>
    </row>
    <row r="112" spans="1:16" s="8" customFormat="1" ht="121.5" customHeight="1" x14ac:dyDescent="0.2">
      <c r="A112" s="91">
        <v>97</v>
      </c>
      <c r="B112" s="91" t="s">
        <v>122</v>
      </c>
      <c r="C112" s="157" t="s">
        <v>126</v>
      </c>
      <c r="D112" s="157" t="s">
        <v>127</v>
      </c>
      <c r="E112" s="157" t="s">
        <v>361</v>
      </c>
      <c r="F112" s="94" t="s">
        <v>145</v>
      </c>
      <c r="G112" s="91" t="s">
        <v>146</v>
      </c>
      <c r="H112" s="157">
        <f>7.3*6.3</f>
        <v>45.989999999999995</v>
      </c>
      <c r="I112" s="180" t="s">
        <v>356</v>
      </c>
      <c r="J112" s="157" t="s">
        <v>357</v>
      </c>
      <c r="K112" s="181">
        <v>1313882.92</v>
      </c>
      <c r="L112" s="182" t="s">
        <v>131</v>
      </c>
      <c r="M112" s="182" t="s">
        <v>157</v>
      </c>
      <c r="N112" s="157" t="s">
        <v>71</v>
      </c>
      <c r="O112" s="157" t="s">
        <v>72</v>
      </c>
      <c r="P112" s="45" t="s">
        <v>73</v>
      </c>
    </row>
    <row r="113" spans="1:18" s="8" customFormat="1" ht="181.5" customHeight="1" x14ac:dyDescent="0.2">
      <c r="A113" s="25">
        <v>98</v>
      </c>
      <c r="B113" s="162" t="s">
        <v>373</v>
      </c>
      <c r="C113" s="25" t="s">
        <v>374</v>
      </c>
      <c r="D113" s="25" t="s">
        <v>375</v>
      </c>
      <c r="E113" s="25" t="s">
        <v>376</v>
      </c>
      <c r="F113" s="25">
        <v>839</v>
      </c>
      <c r="G113" s="25" t="s">
        <v>125</v>
      </c>
      <c r="H113" s="163">
        <v>5</v>
      </c>
      <c r="I113" s="163">
        <v>25701000</v>
      </c>
      <c r="J113" s="25" t="s">
        <v>51</v>
      </c>
      <c r="K113" s="164" t="s">
        <v>377</v>
      </c>
      <c r="L113" s="161" t="s">
        <v>157</v>
      </c>
      <c r="M113" s="161" t="s">
        <v>101</v>
      </c>
      <c r="N113" s="162" t="s">
        <v>54</v>
      </c>
      <c r="O113" s="25" t="s">
        <v>72</v>
      </c>
      <c r="P113" s="191"/>
    </row>
    <row r="114" spans="1:18" s="8" customFormat="1" ht="118.5" customHeight="1" x14ac:dyDescent="0.2">
      <c r="A114" s="192">
        <v>99</v>
      </c>
      <c r="B114" s="197" t="s">
        <v>122</v>
      </c>
      <c r="C114" s="192" t="s">
        <v>143</v>
      </c>
      <c r="D114" s="192" t="s">
        <v>144</v>
      </c>
      <c r="E114" s="192" t="s">
        <v>384</v>
      </c>
      <c r="F114" s="192">
        <v>55</v>
      </c>
      <c r="G114" s="192" t="s">
        <v>146</v>
      </c>
      <c r="H114" s="198" t="s">
        <v>147</v>
      </c>
      <c r="I114" s="198">
        <v>25655101001</v>
      </c>
      <c r="J114" s="192" t="s">
        <v>204</v>
      </c>
      <c r="K114" s="199">
        <v>3840971.77</v>
      </c>
      <c r="L114" s="194" t="s">
        <v>157</v>
      </c>
      <c r="M114" s="194" t="s">
        <v>100</v>
      </c>
      <c r="N114" s="197" t="s">
        <v>71</v>
      </c>
      <c r="O114" s="192" t="s">
        <v>72</v>
      </c>
      <c r="P114" s="45" t="s">
        <v>73</v>
      </c>
    </row>
    <row r="115" spans="1:18" s="8" customFormat="1" ht="100.5" customHeight="1" x14ac:dyDescent="0.2">
      <c r="A115" s="192">
        <v>100</v>
      </c>
      <c r="B115" s="197" t="s">
        <v>122</v>
      </c>
      <c r="C115" s="192" t="s">
        <v>143</v>
      </c>
      <c r="D115" s="192" t="s">
        <v>144</v>
      </c>
      <c r="E115" s="192" t="s">
        <v>385</v>
      </c>
      <c r="F115" s="192">
        <v>55</v>
      </c>
      <c r="G115" s="192" t="s">
        <v>146</v>
      </c>
      <c r="H115" s="198" t="s">
        <v>147</v>
      </c>
      <c r="I115" s="198">
        <v>25714000001</v>
      </c>
      <c r="J115" s="192" t="s">
        <v>141</v>
      </c>
      <c r="K115" s="199">
        <v>1447178.11</v>
      </c>
      <c r="L115" s="194" t="s">
        <v>157</v>
      </c>
      <c r="M115" s="194" t="s">
        <v>100</v>
      </c>
      <c r="N115" s="197" t="s">
        <v>71</v>
      </c>
      <c r="O115" s="192" t="s">
        <v>72</v>
      </c>
      <c r="P115" s="45" t="s">
        <v>73</v>
      </c>
    </row>
    <row r="116" spans="1:18" ht="20.25" x14ac:dyDescent="0.2">
      <c r="A116" s="18" t="s">
        <v>42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</row>
    <row r="117" spans="1:18" ht="20.25" x14ac:dyDescent="0.2">
      <c r="A117" s="207" t="s">
        <v>30</v>
      </c>
      <c r="B117" s="207"/>
      <c r="C117" s="207"/>
      <c r="D117" s="207"/>
      <c r="E117" s="207"/>
      <c r="F117" s="207"/>
      <c r="G117" s="207"/>
      <c r="H117" s="207"/>
      <c r="I117" s="207"/>
      <c r="J117" s="207"/>
      <c r="K117" s="17">
        <f>SUM(K19:K115)</f>
        <v>104233836.34999998</v>
      </c>
      <c r="L117" s="31" t="s">
        <v>31</v>
      </c>
      <c r="M117" s="31"/>
      <c r="N117" s="31"/>
      <c r="O117" s="31"/>
      <c r="P117" s="31"/>
      <c r="R117" s="141"/>
    </row>
    <row r="118" spans="1:18" ht="20.25" x14ac:dyDescent="0.2">
      <c r="A118" s="202" t="s">
        <v>32</v>
      </c>
      <c r="B118" s="202"/>
      <c r="C118" s="202"/>
      <c r="D118" s="202"/>
      <c r="E118" s="202"/>
      <c r="F118" s="202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</row>
    <row r="119" spans="1:18" ht="20.25" x14ac:dyDescent="0.2">
      <c r="A119" s="202" t="s">
        <v>33</v>
      </c>
      <c r="B119" s="202"/>
      <c r="C119" s="202"/>
      <c r="D119" s="202"/>
      <c r="E119" s="202"/>
      <c r="F119" s="202"/>
      <c r="G119" s="202"/>
      <c r="H119" s="202"/>
      <c r="I119" s="27">
        <v>0</v>
      </c>
      <c r="J119" s="29" t="s">
        <v>31</v>
      </c>
      <c r="K119" s="32"/>
      <c r="L119" s="28"/>
      <c r="M119" s="28"/>
      <c r="N119" s="28"/>
      <c r="O119" s="28"/>
      <c r="P119" s="28"/>
    </row>
    <row r="120" spans="1:18" ht="6.75" customHeight="1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32"/>
      <c r="L120" s="28"/>
      <c r="M120" s="28"/>
      <c r="N120" s="28"/>
      <c r="O120" s="28"/>
      <c r="P120" s="28"/>
    </row>
    <row r="121" spans="1:18" ht="20.25" x14ac:dyDescent="0.2">
      <c r="A121" s="202" t="s">
        <v>34</v>
      </c>
      <c r="B121" s="202"/>
      <c r="C121" s="202"/>
      <c r="D121" s="202"/>
      <c r="E121" s="202"/>
      <c r="F121" s="202"/>
      <c r="G121" s="202"/>
      <c r="H121" s="202"/>
      <c r="I121" s="202"/>
      <c r="J121" s="202"/>
      <c r="K121" s="202"/>
      <c r="L121" s="202"/>
      <c r="M121" s="202"/>
      <c r="N121" s="26">
        <f>SUM(K27:K34,K37:K52,K54:K75,K97,K101:K104,K107:K110,K112,K114:K115,K115)</f>
        <v>90165629.849999994</v>
      </c>
      <c r="O121" s="31" t="s">
        <v>35</v>
      </c>
      <c r="P121" s="31"/>
      <c r="R121" s="141"/>
    </row>
    <row r="122" spans="1:18" ht="20.25" x14ac:dyDescent="0.2"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33" t="s">
        <v>36</v>
      </c>
      <c r="N122" s="34">
        <f>N121*100/(K117-I119)</f>
        <v>86.503224871469499</v>
      </c>
      <c r="O122" s="4" t="s">
        <v>43</v>
      </c>
      <c r="P122" s="31" t="s">
        <v>37</v>
      </c>
    </row>
    <row r="123" spans="1:18" ht="20.25" x14ac:dyDescent="0.2">
      <c r="C123" s="159"/>
      <c r="D123" s="159"/>
      <c r="E123" s="159"/>
      <c r="F123" s="159"/>
      <c r="G123" s="159"/>
      <c r="H123" s="159"/>
      <c r="I123" s="159"/>
      <c r="J123" s="159"/>
      <c r="K123" s="159"/>
      <c r="L123" s="159"/>
      <c r="M123" s="33"/>
      <c r="N123" s="165"/>
      <c r="O123" s="4"/>
      <c r="P123" s="31"/>
    </row>
    <row r="124" spans="1:18" x14ac:dyDescent="0.2">
      <c r="H124" s="1"/>
      <c r="I124" s="1"/>
      <c r="J124" s="1"/>
      <c r="K124" s="1"/>
      <c r="L124" s="1"/>
      <c r="M124" s="1"/>
      <c r="N124" s="1"/>
      <c r="O124" s="1"/>
      <c r="P124" s="1"/>
    </row>
    <row r="125" spans="1:18" ht="23.25" x14ac:dyDescent="0.2">
      <c r="A125" s="204" t="s">
        <v>44</v>
      </c>
      <c r="B125" s="204"/>
      <c r="C125" s="204"/>
      <c r="D125" s="204"/>
      <c r="E125" s="204"/>
      <c r="F125" s="204"/>
      <c r="G125" s="204"/>
      <c r="H125" s="204"/>
      <c r="I125" s="204"/>
      <c r="J125" s="204"/>
      <c r="K125" s="204"/>
      <c r="L125" s="204"/>
      <c r="M125" s="204"/>
      <c r="N125" s="204"/>
      <c r="O125" s="204"/>
      <c r="P125" s="204"/>
    </row>
    <row r="126" spans="1:18" x14ac:dyDescent="0.2">
      <c r="H126" s="1"/>
      <c r="I126" s="1"/>
      <c r="J126" s="1"/>
      <c r="K126" s="30"/>
      <c r="L126" s="1"/>
      <c r="M126" s="1"/>
      <c r="N126" s="1"/>
      <c r="O126" s="1"/>
      <c r="P126" s="1"/>
    </row>
    <row r="127" spans="1:18" ht="15.75" x14ac:dyDescent="0.2">
      <c r="A127" s="203" t="s">
        <v>0</v>
      </c>
      <c r="B127" s="203" t="s">
        <v>26</v>
      </c>
      <c r="C127" s="203" t="s">
        <v>40</v>
      </c>
      <c r="D127" s="203" t="s">
        <v>41</v>
      </c>
      <c r="E127" s="203" t="s">
        <v>1</v>
      </c>
      <c r="F127" s="203"/>
      <c r="G127" s="203"/>
      <c r="H127" s="203"/>
      <c r="I127" s="203"/>
      <c r="J127" s="203"/>
      <c r="K127" s="203"/>
      <c r="L127" s="203"/>
      <c r="M127" s="203"/>
      <c r="N127" s="205" t="s">
        <v>14</v>
      </c>
      <c r="O127" s="205" t="s">
        <v>9</v>
      </c>
      <c r="P127" s="205" t="s">
        <v>15</v>
      </c>
    </row>
    <row r="128" spans="1:18" ht="15.75" x14ac:dyDescent="0.2">
      <c r="A128" s="203"/>
      <c r="B128" s="203"/>
      <c r="C128" s="203"/>
      <c r="D128" s="203"/>
      <c r="E128" s="203" t="s">
        <v>2</v>
      </c>
      <c r="F128" s="203" t="s">
        <v>3</v>
      </c>
      <c r="G128" s="203"/>
      <c r="H128" s="205" t="s">
        <v>11</v>
      </c>
      <c r="I128" s="205" t="s">
        <v>5</v>
      </c>
      <c r="J128" s="205"/>
      <c r="K128" s="206" t="s">
        <v>6</v>
      </c>
      <c r="L128" s="205" t="s">
        <v>7</v>
      </c>
      <c r="M128" s="205"/>
      <c r="N128" s="205"/>
      <c r="O128" s="205"/>
      <c r="P128" s="205"/>
    </row>
    <row r="129" spans="1:16" ht="126" x14ac:dyDescent="0.2">
      <c r="A129" s="203"/>
      <c r="B129" s="203"/>
      <c r="C129" s="203"/>
      <c r="D129" s="203"/>
      <c r="E129" s="203"/>
      <c r="F129" s="44" t="s">
        <v>13</v>
      </c>
      <c r="G129" s="44" t="s">
        <v>4</v>
      </c>
      <c r="H129" s="205"/>
      <c r="I129" s="43" t="s">
        <v>27</v>
      </c>
      <c r="J129" s="43" t="s">
        <v>4</v>
      </c>
      <c r="K129" s="206"/>
      <c r="L129" s="43" t="s">
        <v>12</v>
      </c>
      <c r="M129" s="43" t="s">
        <v>8</v>
      </c>
      <c r="N129" s="205"/>
      <c r="O129" s="43" t="s">
        <v>10</v>
      </c>
      <c r="P129" s="205"/>
    </row>
    <row r="130" spans="1:16" ht="15.75" x14ac:dyDescent="0.2">
      <c r="A130" s="44">
        <v>1</v>
      </c>
      <c r="B130" s="44">
        <v>2</v>
      </c>
      <c r="C130" s="44">
        <v>3</v>
      </c>
      <c r="D130" s="44">
        <v>4</v>
      </c>
      <c r="E130" s="44">
        <v>5</v>
      </c>
      <c r="F130" s="44">
        <v>6</v>
      </c>
      <c r="G130" s="44">
        <v>7</v>
      </c>
      <c r="H130" s="43">
        <v>8</v>
      </c>
      <c r="I130" s="43">
        <v>9</v>
      </c>
      <c r="J130" s="43">
        <v>10</v>
      </c>
      <c r="K130" s="43">
        <v>11</v>
      </c>
      <c r="L130" s="43">
        <v>12</v>
      </c>
      <c r="M130" s="43">
        <v>13</v>
      </c>
      <c r="N130" s="43">
        <v>14</v>
      </c>
      <c r="O130" s="43">
        <v>15</v>
      </c>
      <c r="P130" s="43">
        <v>16</v>
      </c>
    </row>
    <row r="131" spans="1:16" ht="37.5" x14ac:dyDescent="0.2">
      <c r="A131" s="45">
        <v>1</v>
      </c>
      <c r="B131" s="45" t="s">
        <v>97</v>
      </c>
      <c r="C131" s="45" t="s">
        <v>65</v>
      </c>
      <c r="D131" s="45" t="s">
        <v>66</v>
      </c>
      <c r="E131" s="68" t="s">
        <v>67</v>
      </c>
      <c r="F131" s="45">
        <v>736</v>
      </c>
      <c r="G131" s="45" t="s">
        <v>68</v>
      </c>
      <c r="H131" s="69">
        <v>5040</v>
      </c>
      <c r="I131" s="69">
        <v>25701000</v>
      </c>
      <c r="J131" s="45" t="s">
        <v>51</v>
      </c>
      <c r="K131" s="70">
        <f>554400*1.05</f>
        <v>582120</v>
      </c>
      <c r="L131" s="71" t="s">
        <v>69</v>
      </c>
      <c r="M131" s="71" t="s">
        <v>70</v>
      </c>
      <c r="N131" s="45" t="s">
        <v>71</v>
      </c>
      <c r="O131" s="45" t="s">
        <v>72</v>
      </c>
      <c r="P131" s="45" t="s">
        <v>73</v>
      </c>
    </row>
    <row r="132" spans="1:16" ht="37.5" x14ac:dyDescent="0.2">
      <c r="A132" s="45">
        <f t="shared" ref="A132:A183" si="2">A131+1</f>
        <v>2</v>
      </c>
      <c r="B132" s="45" t="s">
        <v>97</v>
      </c>
      <c r="C132" s="45" t="s">
        <v>65</v>
      </c>
      <c r="D132" s="45" t="s">
        <v>66</v>
      </c>
      <c r="E132" s="68" t="s">
        <v>74</v>
      </c>
      <c r="F132" s="45">
        <v>796</v>
      </c>
      <c r="G132" s="45" t="s">
        <v>50</v>
      </c>
      <c r="H132" s="69">
        <v>9600</v>
      </c>
      <c r="I132" s="69">
        <v>25701000</v>
      </c>
      <c r="J132" s="45" t="s">
        <v>51</v>
      </c>
      <c r="K132" s="109">
        <f>960000*1.05</f>
        <v>1008000</v>
      </c>
      <c r="L132" s="71" t="s">
        <v>69</v>
      </c>
      <c r="M132" s="71" t="s">
        <v>70</v>
      </c>
      <c r="N132" s="45" t="s">
        <v>71</v>
      </c>
      <c r="O132" s="45" t="s">
        <v>72</v>
      </c>
      <c r="P132" s="45" t="s">
        <v>73</v>
      </c>
    </row>
    <row r="133" spans="1:16" ht="37.5" x14ac:dyDescent="0.2">
      <c r="A133" s="45">
        <f t="shared" si="2"/>
        <v>3</v>
      </c>
      <c r="B133" s="45" t="s">
        <v>97</v>
      </c>
      <c r="C133" s="67" t="s">
        <v>75</v>
      </c>
      <c r="D133" s="67" t="s">
        <v>76</v>
      </c>
      <c r="E133" s="68" t="s">
        <v>77</v>
      </c>
      <c r="F133" s="45">
        <v>796</v>
      </c>
      <c r="G133" s="45" t="s">
        <v>50</v>
      </c>
      <c r="H133" s="69">
        <v>224250</v>
      </c>
      <c r="I133" s="69">
        <v>25700000</v>
      </c>
      <c r="J133" s="45" t="s">
        <v>78</v>
      </c>
      <c r="K133" s="70">
        <v>386244</v>
      </c>
      <c r="L133" s="71" t="s">
        <v>131</v>
      </c>
      <c r="M133" s="72" t="s">
        <v>53</v>
      </c>
      <c r="N133" s="45" t="s">
        <v>71</v>
      </c>
      <c r="O133" s="45" t="s">
        <v>72</v>
      </c>
      <c r="P133" s="45" t="s">
        <v>73</v>
      </c>
    </row>
    <row r="134" spans="1:16" ht="75" x14ac:dyDescent="0.2">
      <c r="A134" s="45">
        <f t="shared" si="2"/>
        <v>4</v>
      </c>
      <c r="B134" s="45" t="s">
        <v>97</v>
      </c>
      <c r="C134" s="67" t="s">
        <v>80</v>
      </c>
      <c r="D134" s="67" t="s">
        <v>81</v>
      </c>
      <c r="E134" s="68" t="s">
        <v>82</v>
      </c>
      <c r="F134" s="45">
        <v>796</v>
      </c>
      <c r="G134" s="45" t="s">
        <v>50</v>
      </c>
      <c r="H134" s="69">
        <v>12000</v>
      </c>
      <c r="I134" s="69">
        <v>25000000</v>
      </c>
      <c r="J134" s="45" t="s">
        <v>78</v>
      </c>
      <c r="K134" s="70">
        <v>2904600</v>
      </c>
      <c r="L134" s="71" t="s">
        <v>83</v>
      </c>
      <c r="M134" s="72" t="s">
        <v>79</v>
      </c>
      <c r="N134" s="45" t="s">
        <v>71</v>
      </c>
      <c r="O134" s="45" t="s">
        <v>72</v>
      </c>
      <c r="P134" s="45" t="s">
        <v>73</v>
      </c>
    </row>
    <row r="135" spans="1:16" ht="75" x14ac:dyDescent="0.2">
      <c r="A135" s="45">
        <f t="shared" si="2"/>
        <v>5</v>
      </c>
      <c r="B135" s="45" t="s">
        <v>97</v>
      </c>
      <c r="C135" s="67" t="s">
        <v>80</v>
      </c>
      <c r="D135" s="67" t="s">
        <v>81</v>
      </c>
      <c r="E135" s="68" t="s">
        <v>84</v>
      </c>
      <c r="F135" s="45">
        <v>796</v>
      </c>
      <c r="G135" s="45" t="s">
        <v>50</v>
      </c>
      <c r="H135" s="69">
        <v>12000</v>
      </c>
      <c r="I135" s="69">
        <v>25000000</v>
      </c>
      <c r="J135" s="45" t="s">
        <v>78</v>
      </c>
      <c r="K135" s="70">
        <v>2904600</v>
      </c>
      <c r="L135" s="71" t="s">
        <v>79</v>
      </c>
      <c r="M135" s="72" t="s">
        <v>69</v>
      </c>
      <c r="N135" s="45" t="s">
        <v>71</v>
      </c>
      <c r="O135" s="45" t="s">
        <v>72</v>
      </c>
      <c r="P135" s="45" t="s">
        <v>73</v>
      </c>
    </row>
    <row r="136" spans="1:16" ht="75" x14ac:dyDescent="0.2">
      <c r="A136" s="45">
        <f t="shared" si="2"/>
        <v>6</v>
      </c>
      <c r="B136" s="45" t="s">
        <v>97</v>
      </c>
      <c r="C136" s="67" t="s">
        <v>80</v>
      </c>
      <c r="D136" s="67" t="s">
        <v>81</v>
      </c>
      <c r="E136" s="68" t="s">
        <v>85</v>
      </c>
      <c r="F136" s="45">
        <v>796</v>
      </c>
      <c r="G136" s="45" t="s">
        <v>50</v>
      </c>
      <c r="H136" s="69">
        <v>12000</v>
      </c>
      <c r="I136" s="69">
        <v>25000000</v>
      </c>
      <c r="J136" s="45" t="s">
        <v>78</v>
      </c>
      <c r="K136" s="70">
        <v>2904600</v>
      </c>
      <c r="L136" s="72" t="s">
        <v>69</v>
      </c>
      <c r="M136" s="72" t="s">
        <v>53</v>
      </c>
      <c r="N136" s="45" t="s">
        <v>71</v>
      </c>
      <c r="O136" s="45" t="s">
        <v>72</v>
      </c>
      <c r="P136" s="45" t="s">
        <v>73</v>
      </c>
    </row>
    <row r="137" spans="1:16" ht="75" x14ac:dyDescent="0.2">
      <c r="A137" s="45">
        <f t="shared" si="2"/>
        <v>7</v>
      </c>
      <c r="B137" s="45" t="s">
        <v>97</v>
      </c>
      <c r="C137" s="67" t="s">
        <v>80</v>
      </c>
      <c r="D137" s="67" t="s">
        <v>81</v>
      </c>
      <c r="E137" s="68" t="s">
        <v>86</v>
      </c>
      <c r="F137" s="45">
        <v>796</v>
      </c>
      <c r="G137" s="45" t="s">
        <v>50</v>
      </c>
      <c r="H137" s="69">
        <v>12000</v>
      </c>
      <c r="I137" s="69">
        <v>25000000</v>
      </c>
      <c r="J137" s="45" t="s">
        <v>78</v>
      </c>
      <c r="K137" s="70">
        <v>2904600</v>
      </c>
      <c r="L137" s="72" t="s">
        <v>53</v>
      </c>
      <c r="M137" s="72" t="s">
        <v>87</v>
      </c>
      <c r="N137" s="45" t="s">
        <v>71</v>
      </c>
      <c r="O137" s="45" t="s">
        <v>72</v>
      </c>
      <c r="P137" s="45" t="s">
        <v>73</v>
      </c>
    </row>
    <row r="138" spans="1:16" ht="75" x14ac:dyDescent="0.2">
      <c r="A138" s="45">
        <f t="shared" si="2"/>
        <v>8</v>
      </c>
      <c r="B138" s="45" t="s">
        <v>97</v>
      </c>
      <c r="C138" s="67" t="s">
        <v>80</v>
      </c>
      <c r="D138" s="67" t="s">
        <v>81</v>
      </c>
      <c r="E138" s="68" t="s">
        <v>88</v>
      </c>
      <c r="F138" s="45">
        <v>796</v>
      </c>
      <c r="G138" s="45" t="s">
        <v>50</v>
      </c>
      <c r="H138" s="69">
        <v>10200</v>
      </c>
      <c r="I138" s="69">
        <v>25701000</v>
      </c>
      <c r="J138" s="45" t="s">
        <v>51</v>
      </c>
      <c r="K138" s="70">
        <v>2580600</v>
      </c>
      <c r="L138" s="71" t="s">
        <v>79</v>
      </c>
      <c r="M138" s="72" t="s">
        <v>69</v>
      </c>
      <c r="N138" s="45" t="s">
        <v>71</v>
      </c>
      <c r="O138" s="45" t="s">
        <v>72</v>
      </c>
      <c r="P138" s="45" t="s">
        <v>73</v>
      </c>
    </row>
    <row r="139" spans="1:16" ht="75" x14ac:dyDescent="0.2">
      <c r="A139" s="45">
        <f t="shared" si="2"/>
        <v>9</v>
      </c>
      <c r="B139" s="45" t="s">
        <v>97</v>
      </c>
      <c r="C139" s="67" t="s">
        <v>80</v>
      </c>
      <c r="D139" s="67" t="s">
        <v>81</v>
      </c>
      <c r="E139" s="68" t="s">
        <v>89</v>
      </c>
      <c r="F139" s="45">
        <v>796</v>
      </c>
      <c r="G139" s="45" t="s">
        <v>50</v>
      </c>
      <c r="H139" s="69">
        <v>10200</v>
      </c>
      <c r="I139" s="69">
        <v>25701000</v>
      </c>
      <c r="J139" s="45" t="s">
        <v>51</v>
      </c>
      <c r="K139" s="70">
        <v>2580601</v>
      </c>
      <c r="L139" s="71" t="s">
        <v>91</v>
      </c>
      <c r="M139" s="72" t="s">
        <v>53</v>
      </c>
      <c r="N139" s="45" t="s">
        <v>71</v>
      </c>
      <c r="O139" s="45" t="s">
        <v>72</v>
      </c>
      <c r="P139" s="45" t="s">
        <v>73</v>
      </c>
    </row>
    <row r="140" spans="1:16" ht="75" x14ac:dyDescent="0.2">
      <c r="A140" s="45">
        <f t="shared" si="2"/>
        <v>10</v>
      </c>
      <c r="B140" s="45" t="s">
        <v>97</v>
      </c>
      <c r="C140" s="67" t="s">
        <v>80</v>
      </c>
      <c r="D140" s="67" t="s">
        <v>81</v>
      </c>
      <c r="E140" s="68" t="s">
        <v>90</v>
      </c>
      <c r="F140" s="45">
        <v>796</v>
      </c>
      <c r="G140" s="45" t="s">
        <v>50</v>
      </c>
      <c r="H140" s="69">
        <v>17000</v>
      </c>
      <c r="I140" s="69">
        <v>25701000</v>
      </c>
      <c r="J140" s="45" t="s">
        <v>51</v>
      </c>
      <c r="K140" s="70">
        <v>4300000</v>
      </c>
      <c r="L140" s="72" t="s">
        <v>53</v>
      </c>
      <c r="M140" s="72" t="s">
        <v>91</v>
      </c>
      <c r="N140" s="45" t="s">
        <v>71</v>
      </c>
      <c r="O140" s="45" t="s">
        <v>72</v>
      </c>
      <c r="P140" s="45" t="s">
        <v>73</v>
      </c>
    </row>
    <row r="141" spans="1:16" ht="131.25" x14ac:dyDescent="0.2">
      <c r="A141" s="45">
        <f t="shared" si="2"/>
        <v>11</v>
      </c>
      <c r="B141" s="173" t="s">
        <v>122</v>
      </c>
      <c r="C141" s="45" t="s">
        <v>126</v>
      </c>
      <c r="D141" s="45" t="s">
        <v>127</v>
      </c>
      <c r="E141" s="106" t="s">
        <v>349</v>
      </c>
      <c r="F141" s="71" t="s">
        <v>145</v>
      </c>
      <c r="G141" s="71" t="s">
        <v>146</v>
      </c>
      <c r="H141" s="45">
        <v>79.2</v>
      </c>
      <c r="I141" s="174">
        <v>25612434</v>
      </c>
      <c r="J141" s="45" t="s">
        <v>130</v>
      </c>
      <c r="K141" s="70">
        <v>2906998.8</v>
      </c>
      <c r="L141" s="71" t="s">
        <v>79</v>
      </c>
      <c r="M141" s="71" t="s">
        <v>69</v>
      </c>
      <c r="N141" s="45" t="s">
        <v>132</v>
      </c>
      <c r="O141" s="45" t="s">
        <v>72</v>
      </c>
      <c r="P141" s="45" t="s">
        <v>73</v>
      </c>
    </row>
    <row r="142" spans="1:16" ht="75" x14ac:dyDescent="0.2">
      <c r="A142" s="45">
        <f t="shared" si="2"/>
        <v>12</v>
      </c>
      <c r="B142" s="45" t="s">
        <v>122</v>
      </c>
      <c r="C142" s="45" t="s">
        <v>126</v>
      </c>
      <c r="D142" s="45" t="s">
        <v>127</v>
      </c>
      <c r="E142" s="106" t="s">
        <v>133</v>
      </c>
      <c r="F142" s="107" t="s">
        <v>134</v>
      </c>
      <c r="G142" s="45" t="s">
        <v>135</v>
      </c>
      <c r="H142" s="45">
        <v>300</v>
      </c>
      <c r="I142" s="108">
        <v>25732000</v>
      </c>
      <c r="J142" s="45" t="s">
        <v>136</v>
      </c>
      <c r="K142" s="70">
        <v>600000</v>
      </c>
      <c r="L142" s="71" t="s">
        <v>79</v>
      </c>
      <c r="M142" s="71" t="s">
        <v>137</v>
      </c>
      <c r="N142" s="45" t="s">
        <v>132</v>
      </c>
      <c r="O142" s="45" t="s">
        <v>72</v>
      </c>
      <c r="P142" s="45" t="s">
        <v>73</v>
      </c>
    </row>
    <row r="143" spans="1:16" ht="56.25" x14ac:dyDescent="0.2">
      <c r="A143" s="45">
        <f t="shared" si="2"/>
        <v>13</v>
      </c>
      <c r="B143" s="45" t="s">
        <v>122</v>
      </c>
      <c r="C143" s="45" t="s">
        <v>138</v>
      </c>
      <c r="D143" s="45" t="s">
        <v>139</v>
      </c>
      <c r="E143" s="106" t="s">
        <v>140</v>
      </c>
      <c r="F143" s="107">
        <v>839</v>
      </c>
      <c r="G143" s="45" t="s">
        <v>125</v>
      </c>
      <c r="H143" s="45">
        <v>1</v>
      </c>
      <c r="I143" s="108">
        <v>25714000</v>
      </c>
      <c r="J143" s="45" t="s">
        <v>141</v>
      </c>
      <c r="K143" s="70">
        <v>4162815.23</v>
      </c>
      <c r="L143" s="71" t="s">
        <v>157</v>
      </c>
      <c r="M143" s="71" t="s">
        <v>219</v>
      </c>
      <c r="N143" s="45" t="s">
        <v>132</v>
      </c>
      <c r="O143" s="45" t="s">
        <v>72</v>
      </c>
      <c r="P143" s="45" t="s">
        <v>73</v>
      </c>
    </row>
    <row r="144" spans="1:16" ht="93.75" x14ac:dyDescent="0.2">
      <c r="A144" s="45">
        <f t="shared" si="2"/>
        <v>14</v>
      </c>
      <c r="B144" s="45" t="s">
        <v>122</v>
      </c>
      <c r="C144" s="45" t="s">
        <v>143</v>
      </c>
      <c r="D144" s="45" t="s">
        <v>144</v>
      </c>
      <c r="E144" s="106" t="s">
        <v>352</v>
      </c>
      <c r="F144" s="71" t="s">
        <v>145</v>
      </c>
      <c r="G144" s="45" t="s">
        <v>146</v>
      </c>
      <c r="H144" s="45" t="s">
        <v>147</v>
      </c>
      <c r="I144" s="69">
        <v>25701000</v>
      </c>
      <c r="J144" s="45" t="s">
        <v>51</v>
      </c>
      <c r="K144" s="70">
        <v>3528211.28</v>
      </c>
      <c r="L144" s="71" t="s">
        <v>137</v>
      </c>
      <c r="M144" s="71" t="s">
        <v>69</v>
      </c>
      <c r="N144" s="45" t="s">
        <v>132</v>
      </c>
      <c r="O144" s="45" t="s">
        <v>72</v>
      </c>
      <c r="P144" s="45" t="s">
        <v>73</v>
      </c>
    </row>
    <row r="145" spans="1:16" ht="75" x14ac:dyDescent="0.2">
      <c r="A145" s="45">
        <f t="shared" si="2"/>
        <v>15</v>
      </c>
      <c r="B145" s="45" t="s">
        <v>122</v>
      </c>
      <c r="C145" s="45" t="s">
        <v>143</v>
      </c>
      <c r="D145" s="45" t="s">
        <v>144</v>
      </c>
      <c r="E145" s="106" t="s">
        <v>148</v>
      </c>
      <c r="F145" s="71" t="s">
        <v>145</v>
      </c>
      <c r="G145" s="45" t="s">
        <v>146</v>
      </c>
      <c r="H145" s="45" t="s">
        <v>147</v>
      </c>
      <c r="I145" s="69">
        <v>25701000</v>
      </c>
      <c r="J145" s="45" t="s">
        <v>51</v>
      </c>
      <c r="K145" s="70">
        <v>1750000</v>
      </c>
      <c r="L145" s="71" t="s">
        <v>95</v>
      </c>
      <c r="M145" s="71" t="s">
        <v>79</v>
      </c>
      <c r="N145" s="45" t="s">
        <v>132</v>
      </c>
      <c r="O145" s="45" t="s">
        <v>72</v>
      </c>
      <c r="P145" s="45" t="s">
        <v>73</v>
      </c>
    </row>
    <row r="146" spans="1:16" ht="56.25" x14ac:dyDescent="0.2">
      <c r="A146" s="45">
        <f t="shared" si="2"/>
        <v>16</v>
      </c>
      <c r="B146" s="45" t="s">
        <v>122</v>
      </c>
      <c r="C146" s="45" t="s">
        <v>143</v>
      </c>
      <c r="D146" s="45" t="s">
        <v>144</v>
      </c>
      <c r="E146" s="106" t="s">
        <v>149</v>
      </c>
      <c r="F146" s="71" t="s">
        <v>145</v>
      </c>
      <c r="G146" s="45" t="s">
        <v>146</v>
      </c>
      <c r="H146" s="45" t="s">
        <v>147</v>
      </c>
      <c r="I146" s="69">
        <v>25701000</v>
      </c>
      <c r="J146" s="45" t="s">
        <v>51</v>
      </c>
      <c r="K146" s="70">
        <v>1500000</v>
      </c>
      <c r="L146" s="71" t="s">
        <v>69</v>
      </c>
      <c r="M146" s="71" t="s">
        <v>150</v>
      </c>
      <c r="N146" s="45" t="s">
        <v>132</v>
      </c>
      <c r="O146" s="45" t="s">
        <v>72</v>
      </c>
      <c r="P146" s="45" t="s">
        <v>73</v>
      </c>
    </row>
    <row r="147" spans="1:16" ht="75" x14ac:dyDescent="0.2">
      <c r="A147" s="45">
        <f t="shared" si="2"/>
        <v>17</v>
      </c>
      <c r="B147" s="45" t="s">
        <v>122</v>
      </c>
      <c r="C147" s="45" t="s">
        <v>143</v>
      </c>
      <c r="D147" s="45" t="s">
        <v>144</v>
      </c>
      <c r="E147" s="106" t="s">
        <v>151</v>
      </c>
      <c r="F147" s="71" t="s">
        <v>145</v>
      </c>
      <c r="G147" s="45" t="s">
        <v>146</v>
      </c>
      <c r="H147" s="45" t="s">
        <v>147</v>
      </c>
      <c r="I147" s="108">
        <v>25646151</v>
      </c>
      <c r="J147" s="45" t="s">
        <v>152</v>
      </c>
      <c r="K147" s="70">
        <v>2250000</v>
      </c>
      <c r="L147" s="71" t="s">
        <v>79</v>
      </c>
      <c r="M147" s="71" t="s">
        <v>131</v>
      </c>
      <c r="N147" s="45" t="s">
        <v>132</v>
      </c>
      <c r="O147" s="45" t="s">
        <v>72</v>
      </c>
      <c r="P147" s="45" t="s">
        <v>73</v>
      </c>
    </row>
    <row r="148" spans="1:16" ht="112.5" x14ac:dyDescent="0.2">
      <c r="A148" s="45">
        <f t="shared" si="2"/>
        <v>18</v>
      </c>
      <c r="B148" s="45" t="s">
        <v>122</v>
      </c>
      <c r="C148" s="45" t="s">
        <v>143</v>
      </c>
      <c r="D148" s="45" t="s">
        <v>144</v>
      </c>
      <c r="E148" s="106" t="s">
        <v>153</v>
      </c>
      <c r="F148" s="71" t="s">
        <v>145</v>
      </c>
      <c r="G148" s="45" t="s">
        <v>146</v>
      </c>
      <c r="H148" s="45" t="s">
        <v>147</v>
      </c>
      <c r="I148" s="108">
        <v>25609405101</v>
      </c>
      <c r="J148" s="45" t="s">
        <v>154</v>
      </c>
      <c r="K148" s="70">
        <v>2793217.52</v>
      </c>
      <c r="L148" s="71" t="s">
        <v>150</v>
      </c>
      <c r="M148" s="71" t="s">
        <v>53</v>
      </c>
      <c r="N148" s="45" t="s">
        <v>132</v>
      </c>
      <c r="O148" s="45" t="s">
        <v>72</v>
      </c>
      <c r="P148" s="45" t="s">
        <v>73</v>
      </c>
    </row>
    <row r="149" spans="1:16" ht="112.5" x14ac:dyDescent="0.2">
      <c r="A149" s="45">
        <f t="shared" si="2"/>
        <v>19</v>
      </c>
      <c r="B149" s="45" t="s">
        <v>122</v>
      </c>
      <c r="C149" s="45" t="s">
        <v>143</v>
      </c>
      <c r="D149" s="45" t="s">
        <v>144</v>
      </c>
      <c r="E149" s="106" t="s">
        <v>155</v>
      </c>
      <c r="F149" s="71" t="s">
        <v>145</v>
      </c>
      <c r="G149" s="45" t="s">
        <v>146</v>
      </c>
      <c r="H149" s="45" t="s">
        <v>147</v>
      </c>
      <c r="I149" s="69">
        <v>25720000</v>
      </c>
      <c r="J149" s="45" t="s">
        <v>156</v>
      </c>
      <c r="K149" s="70">
        <v>750000</v>
      </c>
      <c r="L149" s="71" t="s">
        <v>157</v>
      </c>
      <c r="M149" s="71" t="s">
        <v>53</v>
      </c>
      <c r="N149" s="45" t="s">
        <v>132</v>
      </c>
      <c r="O149" s="45" t="s">
        <v>72</v>
      </c>
      <c r="P149" s="45" t="s">
        <v>73</v>
      </c>
    </row>
    <row r="150" spans="1:16" s="3" customFormat="1" ht="93.75" x14ac:dyDescent="0.2">
      <c r="A150" s="45">
        <f t="shared" si="2"/>
        <v>20</v>
      </c>
      <c r="B150" s="45" t="s">
        <v>122</v>
      </c>
      <c r="C150" s="45" t="s">
        <v>143</v>
      </c>
      <c r="D150" s="45" t="s">
        <v>144</v>
      </c>
      <c r="E150" s="106" t="s">
        <v>158</v>
      </c>
      <c r="F150" s="71" t="s">
        <v>145</v>
      </c>
      <c r="G150" s="45" t="s">
        <v>146</v>
      </c>
      <c r="H150" s="45" t="s">
        <v>147</v>
      </c>
      <c r="I150" s="108">
        <v>25636101</v>
      </c>
      <c r="J150" s="45" t="s">
        <v>159</v>
      </c>
      <c r="K150" s="70">
        <v>750000</v>
      </c>
      <c r="L150" s="71" t="s">
        <v>142</v>
      </c>
      <c r="M150" s="71" t="s">
        <v>95</v>
      </c>
      <c r="N150" s="45" t="s">
        <v>132</v>
      </c>
      <c r="O150" s="45" t="s">
        <v>72</v>
      </c>
      <c r="P150" s="45" t="s">
        <v>73</v>
      </c>
    </row>
    <row r="151" spans="1:16" s="3" customFormat="1" ht="93.75" x14ac:dyDescent="0.2">
      <c r="A151" s="45">
        <f t="shared" si="2"/>
        <v>21</v>
      </c>
      <c r="B151" s="45" t="s">
        <v>122</v>
      </c>
      <c r="C151" s="45" t="s">
        <v>143</v>
      </c>
      <c r="D151" s="45" t="s">
        <v>144</v>
      </c>
      <c r="E151" s="106" t="s">
        <v>160</v>
      </c>
      <c r="F151" s="71" t="s">
        <v>145</v>
      </c>
      <c r="G151" s="45" t="s">
        <v>146</v>
      </c>
      <c r="H151" s="45" t="s">
        <v>147</v>
      </c>
      <c r="I151" s="108">
        <v>25604000</v>
      </c>
      <c r="J151" s="45" t="s">
        <v>141</v>
      </c>
      <c r="K151" s="70">
        <v>2500000</v>
      </c>
      <c r="L151" s="71" t="s">
        <v>95</v>
      </c>
      <c r="M151" s="71" t="s">
        <v>137</v>
      </c>
      <c r="N151" s="45" t="s">
        <v>132</v>
      </c>
      <c r="O151" s="45" t="s">
        <v>72</v>
      </c>
      <c r="P151" s="45" t="s">
        <v>73</v>
      </c>
    </row>
    <row r="152" spans="1:16" s="3" customFormat="1" ht="112.5" x14ac:dyDescent="0.2">
      <c r="A152" s="45">
        <f t="shared" si="2"/>
        <v>22</v>
      </c>
      <c r="B152" s="45" t="s">
        <v>122</v>
      </c>
      <c r="C152" s="45" t="s">
        <v>143</v>
      </c>
      <c r="D152" s="45" t="s">
        <v>144</v>
      </c>
      <c r="E152" s="106" t="s">
        <v>369</v>
      </c>
      <c r="F152" s="71" t="s">
        <v>145</v>
      </c>
      <c r="G152" s="45" t="s">
        <v>146</v>
      </c>
      <c r="H152" s="45" t="s">
        <v>147</v>
      </c>
      <c r="I152" s="186">
        <v>25604437101</v>
      </c>
      <c r="J152" s="45" t="s">
        <v>161</v>
      </c>
      <c r="K152" s="70">
        <v>2047615.9</v>
      </c>
      <c r="L152" s="71" t="s">
        <v>69</v>
      </c>
      <c r="M152" s="71" t="s">
        <v>157</v>
      </c>
      <c r="N152" s="45" t="s">
        <v>132</v>
      </c>
      <c r="O152" s="45" t="s">
        <v>72</v>
      </c>
      <c r="P152" s="45" t="s">
        <v>73</v>
      </c>
    </row>
    <row r="153" spans="1:16" ht="124.5" customHeight="1" x14ac:dyDescent="0.2">
      <c r="A153" s="45">
        <f t="shared" si="2"/>
        <v>23</v>
      </c>
      <c r="B153" s="45" t="s">
        <v>122</v>
      </c>
      <c r="C153" s="45" t="s">
        <v>143</v>
      </c>
      <c r="D153" s="45" t="s">
        <v>144</v>
      </c>
      <c r="E153" s="106" t="s">
        <v>162</v>
      </c>
      <c r="F153" s="71" t="s">
        <v>145</v>
      </c>
      <c r="G153" s="45" t="s">
        <v>146</v>
      </c>
      <c r="H153" s="45" t="s">
        <v>147</v>
      </c>
      <c r="I153" s="108">
        <v>25738000</v>
      </c>
      <c r="J153" s="45" t="s">
        <v>163</v>
      </c>
      <c r="K153" s="70">
        <v>4601901.0999999996</v>
      </c>
      <c r="L153" s="71" t="s">
        <v>79</v>
      </c>
      <c r="M153" s="71" t="s">
        <v>343</v>
      </c>
      <c r="N153" s="45" t="s">
        <v>132</v>
      </c>
      <c r="O153" s="45" t="s">
        <v>72</v>
      </c>
      <c r="P153" s="45" t="s">
        <v>73</v>
      </c>
    </row>
    <row r="154" spans="1:16" ht="112.5" x14ac:dyDescent="0.2">
      <c r="A154" s="45">
        <f t="shared" si="2"/>
        <v>24</v>
      </c>
      <c r="B154" s="45" t="s">
        <v>122</v>
      </c>
      <c r="C154" s="45" t="s">
        <v>143</v>
      </c>
      <c r="D154" s="45" t="s">
        <v>144</v>
      </c>
      <c r="E154" s="106" t="s">
        <v>164</v>
      </c>
      <c r="F154" s="71" t="s">
        <v>145</v>
      </c>
      <c r="G154" s="45" t="s">
        <v>146</v>
      </c>
      <c r="H154" s="45" t="s">
        <v>147</v>
      </c>
      <c r="I154" s="108">
        <v>25614154051</v>
      </c>
      <c r="J154" s="45" t="s">
        <v>165</v>
      </c>
      <c r="K154" s="70">
        <v>1750000</v>
      </c>
      <c r="L154" s="71" t="s">
        <v>166</v>
      </c>
      <c r="M154" s="71" t="s">
        <v>83</v>
      </c>
      <c r="N154" s="45" t="s">
        <v>132</v>
      </c>
      <c r="O154" s="45" t="s">
        <v>72</v>
      </c>
      <c r="P154" s="45" t="s">
        <v>73</v>
      </c>
    </row>
    <row r="155" spans="1:16" ht="112.5" x14ac:dyDescent="0.2">
      <c r="A155" s="45">
        <f t="shared" si="2"/>
        <v>25</v>
      </c>
      <c r="B155" s="45" t="s">
        <v>122</v>
      </c>
      <c r="C155" s="45" t="s">
        <v>143</v>
      </c>
      <c r="D155" s="45" t="s">
        <v>144</v>
      </c>
      <c r="E155" s="106" t="s">
        <v>167</v>
      </c>
      <c r="F155" s="71" t="s">
        <v>145</v>
      </c>
      <c r="G155" s="45" t="s">
        <v>146</v>
      </c>
      <c r="H155" s="45" t="s">
        <v>147</v>
      </c>
      <c r="I155" s="108">
        <v>25644101001</v>
      </c>
      <c r="J155" s="45" t="s">
        <v>168</v>
      </c>
      <c r="K155" s="70">
        <v>650000</v>
      </c>
      <c r="L155" s="71" t="s">
        <v>52</v>
      </c>
      <c r="M155" s="71" t="s">
        <v>83</v>
      </c>
      <c r="N155" s="45" t="s">
        <v>132</v>
      </c>
      <c r="O155" s="45" t="s">
        <v>72</v>
      </c>
      <c r="P155" s="45" t="s">
        <v>73</v>
      </c>
    </row>
    <row r="156" spans="1:16" ht="75" x14ac:dyDescent="0.2">
      <c r="A156" s="45">
        <f t="shared" si="2"/>
        <v>26</v>
      </c>
      <c r="B156" s="45" t="s">
        <v>122</v>
      </c>
      <c r="C156" s="45" t="s">
        <v>143</v>
      </c>
      <c r="D156" s="45" t="s">
        <v>144</v>
      </c>
      <c r="E156" s="68" t="s">
        <v>177</v>
      </c>
      <c r="F156" s="45">
        <v>55</v>
      </c>
      <c r="G156" s="45" t="s">
        <v>146</v>
      </c>
      <c r="H156" s="45" t="s">
        <v>147</v>
      </c>
      <c r="I156" s="128">
        <v>25701000001</v>
      </c>
      <c r="J156" s="45" t="s">
        <v>51</v>
      </c>
      <c r="K156" s="70">
        <v>2140445.02</v>
      </c>
      <c r="L156" s="71" t="s">
        <v>83</v>
      </c>
      <c r="M156" s="71" t="s">
        <v>95</v>
      </c>
      <c r="N156" s="45" t="s">
        <v>132</v>
      </c>
      <c r="O156" s="45" t="s">
        <v>72</v>
      </c>
      <c r="P156" s="45" t="s">
        <v>73</v>
      </c>
    </row>
    <row r="157" spans="1:16" ht="112.5" x14ac:dyDescent="0.2">
      <c r="A157" s="45">
        <f t="shared" si="2"/>
        <v>27</v>
      </c>
      <c r="B157" s="67" t="s">
        <v>227</v>
      </c>
      <c r="C157" s="45" t="s">
        <v>233</v>
      </c>
      <c r="D157" s="45" t="s">
        <v>234</v>
      </c>
      <c r="E157" s="68" t="s">
        <v>235</v>
      </c>
      <c r="F157" s="129" t="s">
        <v>145</v>
      </c>
      <c r="G157" s="71" t="s">
        <v>146</v>
      </c>
      <c r="H157" s="45" t="s">
        <v>59</v>
      </c>
      <c r="I157" s="69" t="s">
        <v>236</v>
      </c>
      <c r="J157" s="45" t="s">
        <v>237</v>
      </c>
      <c r="K157" s="70">
        <v>1960954.56</v>
      </c>
      <c r="L157" s="71" t="s">
        <v>52</v>
      </c>
      <c r="M157" s="71" t="s">
        <v>100</v>
      </c>
      <c r="N157" s="67" t="s">
        <v>132</v>
      </c>
      <c r="O157" s="67" t="s">
        <v>72</v>
      </c>
      <c r="P157" s="45" t="s">
        <v>73</v>
      </c>
    </row>
    <row r="158" spans="1:16" ht="93.75" x14ac:dyDescent="0.2">
      <c r="A158" s="45">
        <f t="shared" si="2"/>
        <v>28</v>
      </c>
      <c r="B158" s="67" t="s">
        <v>227</v>
      </c>
      <c r="C158" s="45" t="s">
        <v>233</v>
      </c>
      <c r="D158" s="45" t="s">
        <v>234</v>
      </c>
      <c r="E158" s="68" t="s">
        <v>238</v>
      </c>
      <c r="F158" s="129" t="s">
        <v>145</v>
      </c>
      <c r="G158" s="71" t="s">
        <v>146</v>
      </c>
      <c r="H158" s="45" t="s">
        <v>59</v>
      </c>
      <c r="I158" s="69">
        <v>25701000</v>
      </c>
      <c r="J158" s="45" t="s">
        <v>51</v>
      </c>
      <c r="K158" s="70">
        <v>1921895.16</v>
      </c>
      <c r="L158" s="71" t="s">
        <v>52</v>
      </c>
      <c r="M158" s="71" t="s">
        <v>100</v>
      </c>
      <c r="N158" s="67" t="s">
        <v>132</v>
      </c>
      <c r="O158" s="67" t="s">
        <v>72</v>
      </c>
      <c r="P158" s="45" t="s">
        <v>73</v>
      </c>
    </row>
    <row r="159" spans="1:16" ht="93.75" x14ac:dyDescent="0.2">
      <c r="A159" s="45">
        <f t="shared" si="2"/>
        <v>29</v>
      </c>
      <c r="B159" s="67" t="s">
        <v>227</v>
      </c>
      <c r="C159" s="45" t="s">
        <v>233</v>
      </c>
      <c r="D159" s="45" t="s">
        <v>234</v>
      </c>
      <c r="E159" s="68" t="s">
        <v>239</v>
      </c>
      <c r="F159" s="129" t="s">
        <v>145</v>
      </c>
      <c r="G159" s="71" t="s">
        <v>146</v>
      </c>
      <c r="H159" s="45" t="s">
        <v>59</v>
      </c>
      <c r="I159" s="108">
        <v>25620101</v>
      </c>
      <c r="J159" s="45" t="s">
        <v>240</v>
      </c>
      <c r="K159" s="70">
        <v>150947.9</v>
      </c>
      <c r="L159" s="71" t="s">
        <v>52</v>
      </c>
      <c r="M159" s="71" t="s">
        <v>100</v>
      </c>
      <c r="N159" s="67" t="s">
        <v>132</v>
      </c>
      <c r="O159" s="67" t="s">
        <v>72</v>
      </c>
      <c r="P159" s="45" t="s">
        <v>73</v>
      </c>
    </row>
    <row r="160" spans="1:16" ht="93.75" x14ac:dyDescent="0.2">
      <c r="A160" s="45">
        <f t="shared" si="2"/>
        <v>30</v>
      </c>
      <c r="B160" s="67" t="s">
        <v>227</v>
      </c>
      <c r="C160" s="45" t="s">
        <v>233</v>
      </c>
      <c r="D160" s="45" t="s">
        <v>234</v>
      </c>
      <c r="E160" s="68" t="s">
        <v>241</v>
      </c>
      <c r="F160" s="129" t="s">
        <v>145</v>
      </c>
      <c r="G160" s="71" t="s">
        <v>146</v>
      </c>
      <c r="H160" s="45" t="s">
        <v>59</v>
      </c>
      <c r="I160" s="69">
        <v>25745000</v>
      </c>
      <c r="J160" s="45" t="s">
        <v>242</v>
      </c>
      <c r="K160" s="70">
        <v>760600.56</v>
      </c>
      <c r="L160" s="71" t="s">
        <v>52</v>
      </c>
      <c r="M160" s="71" t="s">
        <v>100</v>
      </c>
      <c r="N160" s="67" t="s">
        <v>132</v>
      </c>
      <c r="O160" s="67" t="s">
        <v>72</v>
      </c>
      <c r="P160" s="45" t="s">
        <v>73</v>
      </c>
    </row>
    <row r="161" spans="1:16" ht="93.75" x14ac:dyDescent="0.2">
      <c r="A161" s="45">
        <f t="shared" si="2"/>
        <v>31</v>
      </c>
      <c r="B161" s="67" t="s">
        <v>227</v>
      </c>
      <c r="C161" s="45" t="s">
        <v>233</v>
      </c>
      <c r="D161" s="45" t="s">
        <v>234</v>
      </c>
      <c r="E161" s="68" t="s">
        <v>243</v>
      </c>
      <c r="F161" s="129" t="s">
        <v>145</v>
      </c>
      <c r="G161" s="71" t="s">
        <v>146</v>
      </c>
      <c r="H161" s="45" t="s">
        <v>59</v>
      </c>
      <c r="I161" s="69" t="s">
        <v>244</v>
      </c>
      <c r="J161" s="45" t="s">
        <v>245</v>
      </c>
      <c r="K161" s="70">
        <v>529202.64</v>
      </c>
      <c r="L161" s="71" t="s">
        <v>52</v>
      </c>
      <c r="M161" s="71" t="s">
        <v>100</v>
      </c>
      <c r="N161" s="67" t="s">
        <v>132</v>
      </c>
      <c r="O161" s="67" t="s">
        <v>72</v>
      </c>
      <c r="P161" s="45" t="s">
        <v>73</v>
      </c>
    </row>
    <row r="162" spans="1:16" ht="93.75" x14ac:dyDescent="0.2">
      <c r="A162" s="45">
        <f t="shared" si="2"/>
        <v>32</v>
      </c>
      <c r="B162" s="67" t="s">
        <v>227</v>
      </c>
      <c r="C162" s="45" t="s">
        <v>233</v>
      </c>
      <c r="D162" s="45" t="s">
        <v>234</v>
      </c>
      <c r="E162" s="68" t="s">
        <v>246</v>
      </c>
      <c r="F162" s="129" t="s">
        <v>145</v>
      </c>
      <c r="G162" s="71" t="s">
        <v>146</v>
      </c>
      <c r="H162" s="45" t="s">
        <v>59</v>
      </c>
      <c r="I162" s="69">
        <v>25636000</v>
      </c>
      <c r="J162" s="45" t="s">
        <v>159</v>
      </c>
      <c r="K162" s="70">
        <v>391830.96</v>
      </c>
      <c r="L162" s="71" t="s">
        <v>52</v>
      </c>
      <c r="M162" s="71" t="s">
        <v>100</v>
      </c>
      <c r="N162" s="67" t="s">
        <v>132</v>
      </c>
      <c r="O162" s="67" t="s">
        <v>72</v>
      </c>
      <c r="P162" s="45" t="s">
        <v>73</v>
      </c>
    </row>
    <row r="163" spans="1:16" ht="93.75" x14ac:dyDescent="0.2">
      <c r="A163" s="45">
        <f t="shared" si="2"/>
        <v>33</v>
      </c>
      <c r="B163" s="67" t="s">
        <v>227</v>
      </c>
      <c r="C163" s="45" t="s">
        <v>233</v>
      </c>
      <c r="D163" s="45" t="s">
        <v>234</v>
      </c>
      <c r="E163" s="68" t="s">
        <v>247</v>
      </c>
      <c r="F163" s="129" t="s">
        <v>145</v>
      </c>
      <c r="G163" s="71" t="s">
        <v>146</v>
      </c>
      <c r="H163" s="45" t="s">
        <v>59</v>
      </c>
      <c r="I163" s="69" t="s">
        <v>248</v>
      </c>
      <c r="J163" s="45" t="s">
        <v>249</v>
      </c>
      <c r="K163" s="70">
        <v>456907.2</v>
      </c>
      <c r="L163" s="71" t="s">
        <v>52</v>
      </c>
      <c r="M163" s="71" t="s">
        <v>100</v>
      </c>
      <c r="N163" s="67" t="s">
        <v>132</v>
      </c>
      <c r="O163" s="67" t="s">
        <v>72</v>
      </c>
      <c r="P163" s="45" t="s">
        <v>73</v>
      </c>
    </row>
    <row r="164" spans="1:16" ht="112.5" x14ac:dyDescent="0.2">
      <c r="A164" s="45">
        <f t="shared" si="2"/>
        <v>34</v>
      </c>
      <c r="B164" s="67" t="s">
        <v>227</v>
      </c>
      <c r="C164" s="45" t="s">
        <v>233</v>
      </c>
      <c r="D164" s="45" t="s">
        <v>234</v>
      </c>
      <c r="E164" s="68" t="s">
        <v>250</v>
      </c>
      <c r="F164" s="129" t="s">
        <v>145</v>
      </c>
      <c r="G164" s="71" t="s">
        <v>146</v>
      </c>
      <c r="H164" s="45" t="s">
        <v>59</v>
      </c>
      <c r="I164" s="69" t="s">
        <v>251</v>
      </c>
      <c r="J164" s="45" t="s">
        <v>252</v>
      </c>
      <c r="K164" s="70">
        <v>784600.56</v>
      </c>
      <c r="L164" s="71" t="s">
        <v>52</v>
      </c>
      <c r="M164" s="71" t="s">
        <v>100</v>
      </c>
      <c r="N164" s="67" t="s">
        <v>132</v>
      </c>
      <c r="O164" s="67" t="s">
        <v>72</v>
      </c>
      <c r="P164" s="45" t="s">
        <v>73</v>
      </c>
    </row>
    <row r="165" spans="1:16" ht="93.75" x14ac:dyDescent="0.2">
      <c r="A165" s="45">
        <f t="shared" si="2"/>
        <v>35</v>
      </c>
      <c r="B165" s="67" t="s">
        <v>227</v>
      </c>
      <c r="C165" s="45" t="s">
        <v>233</v>
      </c>
      <c r="D165" s="45" t="s">
        <v>234</v>
      </c>
      <c r="E165" s="68" t="s">
        <v>253</v>
      </c>
      <c r="F165" s="129" t="s">
        <v>145</v>
      </c>
      <c r="G165" s="71" t="s">
        <v>146</v>
      </c>
      <c r="H165" s="45" t="s">
        <v>59</v>
      </c>
      <c r="I165" s="69" t="s">
        <v>254</v>
      </c>
      <c r="J165" s="45" t="s">
        <v>255</v>
      </c>
      <c r="K165" s="70">
        <v>837852.96</v>
      </c>
      <c r="L165" s="71" t="s">
        <v>52</v>
      </c>
      <c r="M165" s="71" t="s">
        <v>100</v>
      </c>
      <c r="N165" s="67" t="s">
        <v>132</v>
      </c>
      <c r="O165" s="67" t="s">
        <v>72</v>
      </c>
      <c r="P165" s="45" t="s">
        <v>73</v>
      </c>
    </row>
    <row r="166" spans="1:16" ht="187.5" x14ac:dyDescent="0.2">
      <c r="A166" s="45">
        <f t="shared" si="2"/>
        <v>36</v>
      </c>
      <c r="B166" s="67" t="s">
        <v>227</v>
      </c>
      <c r="C166" s="45" t="s">
        <v>233</v>
      </c>
      <c r="D166" s="45" t="s">
        <v>234</v>
      </c>
      <c r="E166" s="68" t="s">
        <v>256</v>
      </c>
      <c r="F166" s="129" t="s">
        <v>145</v>
      </c>
      <c r="G166" s="71" t="s">
        <v>146</v>
      </c>
      <c r="H166" s="45" t="s">
        <v>59</v>
      </c>
      <c r="I166" s="69" t="s">
        <v>257</v>
      </c>
      <c r="J166" s="45" t="s">
        <v>258</v>
      </c>
      <c r="K166" s="70">
        <v>1392840</v>
      </c>
      <c r="L166" s="71" t="s">
        <v>52</v>
      </c>
      <c r="M166" s="71" t="s">
        <v>100</v>
      </c>
      <c r="N166" s="67" t="s">
        <v>132</v>
      </c>
      <c r="O166" s="67" t="s">
        <v>72</v>
      </c>
      <c r="P166" s="45" t="s">
        <v>73</v>
      </c>
    </row>
    <row r="167" spans="1:16" ht="93.75" x14ac:dyDescent="0.2">
      <c r="A167" s="45">
        <f t="shared" si="2"/>
        <v>37</v>
      </c>
      <c r="B167" s="67" t="s">
        <v>227</v>
      </c>
      <c r="C167" s="45" t="s">
        <v>259</v>
      </c>
      <c r="D167" s="45" t="s">
        <v>234</v>
      </c>
      <c r="E167" s="68" t="s">
        <v>260</v>
      </c>
      <c r="F167" s="129" t="s">
        <v>145</v>
      </c>
      <c r="G167" s="71" t="s">
        <v>146</v>
      </c>
      <c r="H167" s="45" t="s">
        <v>59</v>
      </c>
      <c r="I167" s="108">
        <v>25626101</v>
      </c>
      <c r="J167" s="45" t="s">
        <v>261</v>
      </c>
      <c r="K167" s="109">
        <v>483600</v>
      </c>
      <c r="L167" s="71" t="s">
        <v>52</v>
      </c>
      <c r="M167" s="71" t="s">
        <v>100</v>
      </c>
      <c r="N167" s="67" t="s">
        <v>132</v>
      </c>
      <c r="O167" s="67" t="s">
        <v>72</v>
      </c>
      <c r="P167" s="45" t="s">
        <v>73</v>
      </c>
    </row>
    <row r="168" spans="1:16" ht="112.5" x14ac:dyDescent="0.2">
      <c r="A168" s="45">
        <f t="shared" si="2"/>
        <v>38</v>
      </c>
      <c r="B168" s="67" t="s">
        <v>227</v>
      </c>
      <c r="C168" s="45" t="s">
        <v>233</v>
      </c>
      <c r="D168" s="45" t="s">
        <v>234</v>
      </c>
      <c r="E168" s="68" t="s">
        <v>235</v>
      </c>
      <c r="F168" s="129" t="s">
        <v>145</v>
      </c>
      <c r="G168" s="71" t="s">
        <v>146</v>
      </c>
      <c r="H168" s="45" t="s">
        <v>59</v>
      </c>
      <c r="I168" s="69" t="s">
        <v>236</v>
      </c>
      <c r="J168" s="45" t="s">
        <v>237</v>
      </c>
      <c r="K168" s="70">
        <v>1960954.56</v>
      </c>
      <c r="L168" s="71" t="s">
        <v>53</v>
      </c>
      <c r="M168" s="71" t="s">
        <v>102</v>
      </c>
      <c r="N168" s="67" t="s">
        <v>132</v>
      </c>
      <c r="O168" s="67" t="s">
        <v>72</v>
      </c>
      <c r="P168" s="45" t="s">
        <v>73</v>
      </c>
    </row>
    <row r="169" spans="1:16" ht="93.75" x14ac:dyDescent="0.2">
      <c r="A169" s="45">
        <f t="shared" si="2"/>
        <v>39</v>
      </c>
      <c r="B169" s="67" t="s">
        <v>227</v>
      </c>
      <c r="C169" s="45" t="s">
        <v>233</v>
      </c>
      <c r="D169" s="45" t="s">
        <v>234</v>
      </c>
      <c r="E169" s="68" t="s">
        <v>238</v>
      </c>
      <c r="F169" s="129" t="s">
        <v>145</v>
      </c>
      <c r="G169" s="71" t="s">
        <v>146</v>
      </c>
      <c r="H169" s="45" t="s">
        <v>59</v>
      </c>
      <c r="I169" s="69">
        <v>25701000</v>
      </c>
      <c r="J169" s="45" t="s">
        <v>51</v>
      </c>
      <c r="K169" s="70">
        <v>1921895.16</v>
      </c>
      <c r="L169" s="71" t="s">
        <v>53</v>
      </c>
      <c r="M169" s="71" t="s">
        <v>102</v>
      </c>
      <c r="N169" s="67" t="s">
        <v>132</v>
      </c>
      <c r="O169" s="67" t="s">
        <v>72</v>
      </c>
      <c r="P169" s="45" t="s">
        <v>73</v>
      </c>
    </row>
    <row r="170" spans="1:16" ht="93.75" x14ac:dyDescent="0.2">
      <c r="A170" s="45">
        <f t="shared" si="2"/>
        <v>40</v>
      </c>
      <c r="B170" s="67" t="s">
        <v>227</v>
      </c>
      <c r="C170" s="45" t="s">
        <v>233</v>
      </c>
      <c r="D170" s="45" t="s">
        <v>234</v>
      </c>
      <c r="E170" s="68" t="s">
        <v>239</v>
      </c>
      <c r="F170" s="129" t="s">
        <v>145</v>
      </c>
      <c r="G170" s="71" t="s">
        <v>146</v>
      </c>
      <c r="H170" s="45" t="s">
        <v>59</v>
      </c>
      <c r="I170" s="108">
        <v>25620101</v>
      </c>
      <c r="J170" s="45" t="s">
        <v>240</v>
      </c>
      <c r="K170" s="70">
        <v>150947.9</v>
      </c>
      <c r="L170" s="71" t="s">
        <v>53</v>
      </c>
      <c r="M170" s="71" t="s">
        <v>102</v>
      </c>
      <c r="N170" s="67" t="s">
        <v>132</v>
      </c>
      <c r="O170" s="67" t="s">
        <v>72</v>
      </c>
      <c r="P170" s="45" t="s">
        <v>73</v>
      </c>
    </row>
    <row r="171" spans="1:16" ht="93.75" x14ac:dyDescent="0.2">
      <c r="A171" s="45">
        <f t="shared" si="2"/>
        <v>41</v>
      </c>
      <c r="B171" s="67" t="s">
        <v>227</v>
      </c>
      <c r="C171" s="45" t="s">
        <v>233</v>
      </c>
      <c r="D171" s="45" t="s">
        <v>234</v>
      </c>
      <c r="E171" s="68" t="s">
        <v>241</v>
      </c>
      <c r="F171" s="129" t="s">
        <v>145</v>
      </c>
      <c r="G171" s="71" t="s">
        <v>146</v>
      </c>
      <c r="H171" s="45" t="s">
        <v>59</v>
      </c>
      <c r="I171" s="69">
        <v>25745000</v>
      </c>
      <c r="J171" s="45" t="s">
        <v>242</v>
      </c>
      <c r="K171" s="70">
        <v>760600.56</v>
      </c>
      <c r="L171" s="71" t="s">
        <v>53</v>
      </c>
      <c r="M171" s="71" t="s">
        <v>102</v>
      </c>
      <c r="N171" s="67" t="s">
        <v>132</v>
      </c>
      <c r="O171" s="67" t="s">
        <v>72</v>
      </c>
      <c r="P171" s="45" t="s">
        <v>73</v>
      </c>
    </row>
    <row r="172" spans="1:16" ht="93.75" x14ac:dyDescent="0.2">
      <c r="A172" s="45">
        <f t="shared" si="2"/>
        <v>42</v>
      </c>
      <c r="B172" s="67" t="s">
        <v>227</v>
      </c>
      <c r="C172" s="45" t="s">
        <v>233</v>
      </c>
      <c r="D172" s="45" t="s">
        <v>234</v>
      </c>
      <c r="E172" s="68" t="s">
        <v>243</v>
      </c>
      <c r="F172" s="129" t="s">
        <v>145</v>
      </c>
      <c r="G172" s="71" t="s">
        <v>146</v>
      </c>
      <c r="H172" s="45" t="s">
        <v>59</v>
      </c>
      <c r="I172" s="69" t="s">
        <v>244</v>
      </c>
      <c r="J172" s="45" t="s">
        <v>245</v>
      </c>
      <c r="K172" s="70">
        <v>529202.64</v>
      </c>
      <c r="L172" s="71" t="s">
        <v>53</v>
      </c>
      <c r="M172" s="71" t="s">
        <v>102</v>
      </c>
      <c r="N172" s="67" t="s">
        <v>132</v>
      </c>
      <c r="O172" s="67" t="s">
        <v>72</v>
      </c>
      <c r="P172" s="45" t="s">
        <v>73</v>
      </c>
    </row>
    <row r="173" spans="1:16" ht="93.75" x14ac:dyDescent="0.2">
      <c r="A173" s="45">
        <f t="shared" si="2"/>
        <v>43</v>
      </c>
      <c r="B173" s="67" t="s">
        <v>227</v>
      </c>
      <c r="C173" s="45" t="s">
        <v>233</v>
      </c>
      <c r="D173" s="45" t="s">
        <v>234</v>
      </c>
      <c r="E173" s="68" t="s">
        <v>246</v>
      </c>
      <c r="F173" s="129" t="s">
        <v>145</v>
      </c>
      <c r="G173" s="71" t="s">
        <v>146</v>
      </c>
      <c r="H173" s="45" t="s">
        <v>59</v>
      </c>
      <c r="I173" s="69">
        <v>25636000</v>
      </c>
      <c r="J173" s="45" t="s">
        <v>159</v>
      </c>
      <c r="K173" s="70">
        <v>391830.96</v>
      </c>
      <c r="L173" s="71" t="s">
        <v>53</v>
      </c>
      <c r="M173" s="71" t="s">
        <v>102</v>
      </c>
      <c r="N173" s="67" t="s">
        <v>132</v>
      </c>
      <c r="O173" s="67" t="s">
        <v>72</v>
      </c>
      <c r="P173" s="45" t="s">
        <v>73</v>
      </c>
    </row>
    <row r="174" spans="1:16" ht="93.75" x14ac:dyDescent="0.2">
      <c r="A174" s="45">
        <f t="shared" si="2"/>
        <v>44</v>
      </c>
      <c r="B174" s="67" t="s">
        <v>227</v>
      </c>
      <c r="C174" s="45" t="s">
        <v>233</v>
      </c>
      <c r="D174" s="45" t="s">
        <v>234</v>
      </c>
      <c r="E174" s="68" t="s">
        <v>247</v>
      </c>
      <c r="F174" s="129" t="s">
        <v>145</v>
      </c>
      <c r="G174" s="71" t="s">
        <v>146</v>
      </c>
      <c r="H174" s="45" t="s">
        <v>59</v>
      </c>
      <c r="I174" s="69" t="s">
        <v>248</v>
      </c>
      <c r="J174" s="45" t="s">
        <v>249</v>
      </c>
      <c r="K174" s="70">
        <v>456907.2</v>
      </c>
      <c r="L174" s="71" t="s">
        <v>53</v>
      </c>
      <c r="M174" s="71" t="s">
        <v>102</v>
      </c>
      <c r="N174" s="67" t="s">
        <v>132</v>
      </c>
      <c r="O174" s="67" t="s">
        <v>72</v>
      </c>
      <c r="P174" s="45" t="s">
        <v>73</v>
      </c>
    </row>
    <row r="175" spans="1:16" ht="112.5" x14ac:dyDescent="0.2">
      <c r="A175" s="45">
        <f t="shared" si="2"/>
        <v>45</v>
      </c>
      <c r="B175" s="67" t="s">
        <v>227</v>
      </c>
      <c r="C175" s="45" t="s">
        <v>233</v>
      </c>
      <c r="D175" s="45" t="s">
        <v>234</v>
      </c>
      <c r="E175" s="68" t="s">
        <v>250</v>
      </c>
      <c r="F175" s="129" t="s">
        <v>145</v>
      </c>
      <c r="G175" s="71" t="s">
        <v>146</v>
      </c>
      <c r="H175" s="45" t="s">
        <v>59</v>
      </c>
      <c r="I175" s="69" t="s">
        <v>251</v>
      </c>
      <c r="J175" s="45" t="s">
        <v>252</v>
      </c>
      <c r="K175" s="70">
        <v>784600.56</v>
      </c>
      <c r="L175" s="71" t="s">
        <v>53</v>
      </c>
      <c r="M175" s="71" t="s">
        <v>102</v>
      </c>
      <c r="N175" s="67" t="s">
        <v>132</v>
      </c>
      <c r="O175" s="67" t="s">
        <v>72</v>
      </c>
      <c r="P175" s="45" t="s">
        <v>73</v>
      </c>
    </row>
    <row r="176" spans="1:16" ht="93.75" x14ac:dyDescent="0.2">
      <c r="A176" s="45">
        <f t="shared" si="2"/>
        <v>46</v>
      </c>
      <c r="B176" s="67" t="s">
        <v>227</v>
      </c>
      <c r="C176" s="45" t="s">
        <v>233</v>
      </c>
      <c r="D176" s="45" t="s">
        <v>234</v>
      </c>
      <c r="E176" s="68" t="s">
        <v>253</v>
      </c>
      <c r="F176" s="129" t="s">
        <v>145</v>
      </c>
      <c r="G176" s="71" t="s">
        <v>146</v>
      </c>
      <c r="H176" s="45" t="s">
        <v>59</v>
      </c>
      <c r="I176" s="69" t="s">
        <v>254</v>
      </c>
      <c r="J176" s="45" t="s">
        <v>255</v>
      </c>
      <c r="K176" s="70">
        <v>837852.96</v>
      </c>
      <c r="L176" s="71" t="s">
        <v>53</v>
      </c>
      <c r="M176" s="71" t="s">
        <v>102</v>
      </c>
      <c r="N176" s="67" t="s">
        <v>132</v>
      </c>
      <c r="O176" s="67" t="s">
        <v>72</v>
      </c>
      <c r="P176" s="45" t="s">
        <v>73</v>
      </c>
    </row>
    <row r="177" spans="1:16" ht="187.5" x14ac:dyDescent="0.2">
      <c r="A177" s="45">
        <f t="shared" si="2"/>
        <v>47</v>
      </c>
      <c r="B177" s="67" t="s">
        <v>227</v>
      </c>
      <c r="C177" s="45" t="s">
        <v>233</v>
      </c>
      <c r="D177" s="45" t="s">
        <v>234</v>
      </c>
      <c r="E177" s="68" t="s">
        <v>256</v>
      </c>
      <c r="F177" s="129" t="s">
        <v>145</v>
      </c>
      <c r="G177" s="71" t="s">
        <v>146</v>
      </c>
      <c r="H177" s="45" t="s">
        <v>59</v>
      </c>
      <c r="I177" s="69" t="s">
        <v>257</v>
      </c>
      <c r="J177" s="45" t="s">
        <v>258</v>
      </c>
      <c r="K177" s="70">
        <v>1392840</v>
      </c>
      <c r="L177" s="71" t="s">
        <v>53</v>
      </c>
      <c r="M177" s="71" t="s">
        <v>102</v>
      </c>
      <c r="N177" s="67" t="s">
        <v>132</v>
      </c>
      <c r="O177" s="67" t="s">
        <v>72</v>
      </c>
      <c r="P177" s="45" t="s">
        <v>73</v>
      </c>
    </row>
    <row r="178" spans="1:16" ht="93.75" x14ac:dyDescent="0.2">
      <c r="A178" s="45">
        <f t="shared" si="2"/>
        <v>48</v>
      </c>
      <c r="B178" s="67" t="s">
        <v>227</v>
      </c>
      <c r="C178" s="45" t="s">
        <v>259</v>
      </c>
      <c r="D178" s="45" t="s">
        <v>234</v>
      </c>
      <c r="E178" s="68" t="s">
        <v>260</v>
      </c>
      <c r="F178" s="129" t="s">
        <v>145</v>
      </c>
      <c r="G178" s="71" t="s">
        <v>146</v>
      </c>
      <c r="H178" s="45" t="s">
        <v>59</v>
      </c>
      <c r="I178" s="108">
        <v>25626101</v>
      </c>
      <c r="J178" s="45" t="s">
        <v>261</v>
      </c>
      <c r="K178" s="109">
        <v>483600</v>
      </c>
      <c r="L178" s="71" t="s">
        <v>53</v>
      </c>
      <c r="M178" s="71" t="s">
        <v>102</v>
      </c>
      <c r="N178" s="67" t="s">
        <v>132</v>
      </c>
      <c r="O178" s="67" t="s">
        <v>72</v>
      </c>
      <c r="P178" s="45" t="s">
        <v>73</v>
      </c>
    </row>
    <row r="179" spans="1:16" ht="56.25" x14ac:dyDescent="0.2">
      <c r="A179" s="45">
        <f t="shared" si="2"/>
        <v>49</v>
      </c>
      <c r="B179" s="67" t="s">
        <v>264</v>
      </c>
      <c r="C179" s="67" t="s">
        <v>289</v>
      </c>
      <c r="D179" s="45" t="s">
        <v>290</v>
      </c>
      <c r="E179" s="45" t="s">
        <v>291</v>
      </c>
      <c r="F179" s="45">
        <v>796</v>
      </c>
      <c r="G179" s="45" t="s">
        <v>50</v>
      </c>
      <c r="H179" s="130">
        <v>23510</v>
      </c>
      <c r="I179" s="69">
        <v>25701000</v>
      </c>
      <c r="J179" s="45" t="s">
        <v>51</v>
      </c>
      <c r="K179" s="109">
        <v>410000</v>
      </c>
      <c r="L179" s="71" t="s">
        <v>69</v>
      </c>
      <c r="M179" s="71" t="s">
        <v>157</v>
      </c>
      <c r="N179" s="45" t="s">
        <v>132</v>
      </c>
      <c r="O179" s="45" t="s">
        <v>72</v>
      </c>
      <c r="P179" s="45" t="s">
        <v>73</v>
      </c>
    </row>
    <row r="180" spans="1:16" ht="150" x14ac:dyDescent="0.2">
      <c r="A180" s="45">
        <f t="shared" si="2"/>
        <v>50</v>
      </c>
      <c r="B180" s="45" t="s">
        <v>314</v>
      </c>
      <c r="C180" s="45" t="s">
        <v>315</v>
      </c>
      <c r="D180" s="45" t="s">
        <v>316</v>
      </c>
      <c r="E180" s="68" t="s">
        <v>317</v>
      </c>
      <c r="F180" s="45">
        <v>539</v>
      </c>
      <c r="G180" s="45" t="s">
        <v>318</v>
      </c>
      <c r="H180" s="45" t="s">
        <v>232</v>
      </c>
      <c r="I180" s="69">
        <v>25701000</v>
      </c>
      <c r="J180" s="45" t="s">
        <v>51</v>
      </c>
      <c r="K180" s="135">
        <v>2000</v>
      </c>
      <c r="L180" s="71" t="s">
        <v>166</v>
      </c>
      <c r="M180" s="71" t="s">
        <v>53</v>
      </c>
      <c r="N180" s="45" t="s">
        <v>132</v>
      </c>
      <c r="O180" s="45" t="s">
        <v>72</v>
      </c>
      <c r="P180" s="45" t="s">
        <v>319</v>
      </c>
    </row>
    <row r="181" spans="1:16" ht="93.75" x14ac:dyDescent="0.2">
      <c r="A181" s="45">
        <f t="shared" si="2"/>
        <v>51</v>
      </c>
      <c r="B181" s="45" t="s">
        <v>314</v>
      </c>
      <c r="C181" s="45" t="s">
        <v>315</v>
      </c>
      <c r="D181" s="45" t="s">
        <v>316</v>
      </c>
      <c r="E181" s="68" t="s">
        <v>383</v>
      </c>
      <c r="F181" s="45">
        <v>539</v>
      </c>
      <c r="G181" s="45" t="s">
        <v>318</v>
      </c>
      <c r="H181" s="45" t="s">
        <v>232</v>
      </c>
      <c r="I181" s="69">
        <v>25701000</v>
      </c>
      <c r="J181" s="45" t="s">
        <v>51</v>
      </c>
      <c r="K181" s="109">
        <v>1690</v>
      </c>
      <c r="L181" s="71" t="s">
        <v>53</v>
      </c>
      <c r="M181" s="71" t="s">
        <v>101</v>
      </c>
      <c r="N181" s="45" t="s">
        <v>132</v>
      </c>
      <c r="O181" s="45" t="s">
        <v>72</v>
      </c>
      <c r="P181" s="45" t="s">
        <v>320</v>
      </c>
    </row>
    <row r="182" spans="1:16" ht="75" x14ac:dyDescent="0.2">
      <c r="A182" s="45">
        <f t="shared" si="2"/>
        <v>52</v>
      </c>
      <c r="B182" s="45" t="s">
        <v>314</v>
      </c>
      <c r="C182" s="136" t="s">
        <v>322</v>
      </c>
      <c r="D182" s="45" t="s">
        <v>323</v>
      </c>
      <c r="E182" s="68" t="s">
        <v>324</v>
      </c>
      <c r="F182" s="45">
        <v>796</v>
      </c>
      <c r="G182" s="45" t="s">
        <v>50</v>
      </c>
      <c r="H182" s="45">
        <v>15</v>
      </c>
      <c r="I182" s="69">
        <v>25000000</v>
      </c>
      <c r="J182" s="45" t="s">
        <v>78</v>
      </c>
      <c r="K182" s="109">
        <v>1489000</v>
      </c>
      <c r="L182" s="71" t="s">
        <v>166</v>
      </c>
      <c r="M182" s="72" t="s">
        <v>53</v>
      </c>
      <c r="N182" s="45" t="s">
        <v>132</v>
      </c>
      <c r="O182" s="45" t="s">
        <v>72</v>
      </c>
      <c r="P182" s="45" t="s">
        <v>73</v>
      </c>
    </row>
    <row r="183" spans="1:16" ht="75" x14ac:dyDescent="0.2">
      <c r="A183" s="45">
        <f t="shared" si="2"/>
        <v>53</v>
      </c>
      <c r="B183" s="45" t="s">
        <v>314</v>
      </c>
      <c r="C183" s="136" t="s">
        <v>322</v>
      </c>
      <c r="D183" s="45" t="s">
        <v>323</v>
      </c>
      <c r="E183" s="68" t="s">
        <v>324</v>
      </c>
      <c r="F183" s="45">
        <v>796</v>
      </c>
      <c r="G183" s="45" t="s">
        <v>50</v>
      </c>
      <c r="H183" s="45">
        <v>15</v>
      </c>
      <c r="I183" s="69">
        <v>25000000</v>
      </c>
      <c r="J183" s="45" t="s">
        <v>78</v>
      </c>
      <c r="K183" s="109">
        <v>1489000</v>
      </c>
      <c r="L183" s="71" t="s">
        <v>53</v>
      </c>
      <c r="M183" s="71" t="s">
        <v>101</v>
      </c>
      <c r="N183" s="45" t="s">
        <v>132</v>
      </c>
      <c r="O183" s="45" t="s">
        <v>72</v>
      </c>
      <c r="P183" s="45" t="s">
        <v>73</v>
      </c>
    </row>
    <row r="184" spans="1:16" ht="112.5" x14ac:dyDescent="0.2">
      <c r="A184" s="45">
        <v>54</v>
      </c>
      <c r="B184" s="45" t="s">
        <v>122</v>
      </c>
      <c r="C184" s="136" t="s">
        <v>143</v>
      </c>
      <c r="D184" s="45" t="s">
        <v>144</v>
      </c>
      <c r="E184" s="45" t="s">
        <v>346</v>
      </c>
      <c r="F184" s="129" t="s">
        <v>145</v>
      </c>
      <c r="G184" s="45" t="s">
        <v>146</v>
      </c>
      <c r="H184" s="45" t="s">
        <v>147</v>
      </c>
      <c r="I184" s="69">
        <v>25630404</v>
      </c>
      <c r="J184" s="45" t="s">
        <v>347</v>
      </c>
      <c r="K184" s="109">
        <v>2007613.57</v>
      </c>
      <c r="L184" s="71" t="s">
        <v>79</v>
      </c>
      <c r="M184" s="72" t="s">
        <v>131</v>
      </c>
      <c r="N184" s="45" t="s">
        <v>71</v>
      </c>
      <c r="O184" s="45" t="s">
        <v>72</v>
      </c>
      <c r="P184" s="45" t="s">
        <v>73</v>
      </c>
    </row>
    <row r="185" spans="1:16" ht="131.25" x14ac:dyDescent="0.2">
      <c r="A185" s="45">
        <v>55</v>
      </c>
      <c r="B185" s="45" t="s">
        <v>122</v>
      </c>
      <c r="C185" s="136" t="s">
        <v>126</v>
      </c>
      <c r="D185" s="45" t="s">
        <v>127</v>
      </c>
      <c r="E185" s="45" t="s">
        <v>348</v>
      </c>
      <c r="F185" s="129" t="s">
        <v>145</v>
      </c>
      <c r="G185" s="45" t="s">
        <v>146</v>
      </c>
      <c r="H185" s="45">
        <v>45.99</v>
      </c>
      <c r="I185" s="69">
        <v>25630404</v>
      </c>
      <c r="J185" s="45" t="s">
        <v>347</v>
      </c>
      <c r="K185" s="109">
        <v>1576659.6</v>
      </c>
      <c r="L185" s="71" t="s">
        <v>79</v>
      </c>
      <c r="M185" s="72" t="s">
        <v>69</v>
      </c>
      <c r="N185" s="45" t="s">
        <v>71</v>
      </c>
      <c r="O185" s="45" t="s">
        <v>72</v>
      </c>
      <c r="P185" s="45" t="s">
        <v>73</v>
      </c>
    </row>
    <row r="186" spans="1:16" ht="123.4" customHeight="1" x14ac:dyDescent="0.2">
      <c r="A186" s="45">
        <v>56</v>
      </c>
      <c r="B186" s="45" t="s">
        <v>122</v>
      </c>
      <c r="C186" s="136" t="s">
        <v>126</v>
      </c>
      <c r="D186" s="45" t="s">
        <v>127</v>
      </c>
      <c r="E186" s="45" t="s">
        <v>359</v>
      </c>
      <c r="F186" s="129" t="s">
        <v>145</v>
      </c>
      <c r="G186" s="45" t="s">
        <v>146</v>
      </c>
      <c r="H186" s="45">
        <f>11*7.2</f>
        <v>79.2</v>
      </c>
      <c r="I186" s="69" t="s">
        <v>354</v>
      </c>
      <c r="J186" s="45" t="s">
        <v>355</v>
      </c>
      <c r="K186" s="109">
        <v>2422499</v>
      </c>
      <c r="L186" s="71" t="s">
        <v>137</v>
      </c>
      <c r="M186" s="72" t="s">
        <v>150</v>
      </c>
      <c r="N186" s="45" t="s">
        <v>71</v>
      </c>
      <c r="O186" s="45" t="s">
        <v>72</v>
      </c>
      <c r="P186" s="45" t="s">
        <v>73</v>
      </c>
    </row>
    <row r="187" spans="1:16" ht="131.25" x14ac:dyDescent="0.2">
      <c r="A187" s="45">
        <v>57</v>
      </c>
      <c r="B187" s="45" t="s">
        <v>122</v>
      </c>
      <c r="C187" s="136" t="s">
        <v>126</v>
      </c>
      <c r="D187" s="45" t="s">
        <v>127</v>
      </c>
      <c r="E187" s="45" t="s">
        <v>360</v>
      </c>
      <c r="F187" s="129" t="s">
        <v>145</v>
      </c>
      <c r="G187" s="45" t="s">
        <v>146</v>
      </c>
      <c r="H187" s="45">
        <f>7.3*6.3</f>
        <v>45.989999999999995</v>
      </c>
      <c r="I187" s="69" t="s">
        <v>356</v>
      </c>
      <c r="J187" s="45" t="s">
        <v>357</v>
      </c>
      <c r="K187" s="109">
        <v>1313882.92</v>
      </c>
      <c r="L187" s="71" t="s">
        <v>137</v>
      </c>
      <c r="M187" s="72" t="s">
        <v>150</v>
      </c>
      <c r="N187" s="45" t="s">
        <v>71</v>
      </c>
      <c r="O187" s="45" t="s">
        <v>72</v>
      </c>
      <c r="P187" s="45" t="s">
        <v>73</v>
      </c>
    </row>
    <row r="188" spans="1:16" ht="131.25" x14ac:dyDescent="0.2">
      <c r="A188" s="45">
        <v>58</v>
      </c>
      <c r="B188" s="45" t="s">
        <v>122</v>
      </c>
      <c r="C188" s="136" t="s">
        <v>365</v>
      </c>
      <c r="D188" s="45" t="s">
        <v>366</v>
      </c>
      <c r="E188" s="45" t="s">
        <v>360</v>
      </c>
      <c r="F188" s="129" t="s">
        <v>367</v>
      </c>
      <c r="G188" s="45" t="s">
        <v>146</v>
      </c>
      <c r="H188" s="45">
        <f>7.3*6.3</f>
        <v>45.989999999999995</v>
      </c>
      <c r="I188" s="69" t="s">
        <v>356</v>
      </c>
      <c r="J188" s="45" t="s">
        <v>357</v>
      </c>
      <c r="K188" s="109">
        <v>1313882.92</v>
      </c>
      <c r="L188" s="71" t="s">
        <v>131</v>
      </c>
      <c r="M188" s="72" t="s">
        <v>157</v>
      </c>
      <c r="N188" s="45" t="s">
        <v>71</v>
      </c>
      <c r="O188" s="45" t="s">
        <v>72</v>
      </c>
      <c r="P188" s="45" t="s">
        <v>73</v>
      </c>
    </row>
    <row r="189" spans="1:16" ht="112.5" x14ac:dyDescent="0.2">
      <c r="A189" s="45">
        <v>59</v>
      </c>
      <c r="B189" s="45" t="s">
        <v>122</v>
      </c>
      <c r="C189" s="136" t="s">
        <v>143</v>
      </c>
      <c r="D189" s="45" t="s">
        <v>144</v>
      </c>
      <c r="E189" s="45" t="s">
        <v>384</v>
      </c>
      <c r="F189" s="129">
        <v>55</v>
      </c>
      <c r="G189" s="45" t="s">
        <v>146</v>
      </c>
      <c r="H189" s="45" t="s">
        <v>147</v>
      </c>
      <c r="I189" s="69">
        <v>25655101001</v>
      </c>
      <c r="J189" s="45" t="s">
        <v>204</v>
      </c>
      <c r="K189" s="109">
        <v>3840971.77</v>
      </c>
      <c r="L189" s="71" t="s">
        <v>157</v>
      </c>
      <c r="M189" s="72" t="s">
        <v>100</v>
      </c>
      <c r="N189" s="45" t="s">
        <v>71</v>
      </c>
      <c r="O189" s="45" t="s">
        <v>72</v>
      </c>
      <c r="P189" s="45" t="s">
        <v>73</v>
      </c>
    </row>
    <row r="190" spans="1:16" ht="112.5" x14ac:dyDescent="0.2">
      <c r="A190" s="200">
        <v>60</v>
      </c>
      <c r="B190" s="45" t="s">
        <v>122</v>
      </c>
      <c r="C190" s="136" t="s">
        <v>143</v>
      </c>
      <c r="D190" s="45" t="s">
        <v>144</v>
      </c>
      <c r="E190" s="45" t="s">
        <v>385</v>
      </c>
      <c r="F190" s="129">
        <v>55</v>
      </c>
      <c r="G190" s="45" t="s">
        <v>146</v>
      </c>
      <c r="H190" s="45" t="s">
        <v>147</v>
      </c>
      <c r="I190" s="69">
        <v>25714000001</v>
      </c>
      <c r="J190" s="45" t="s">
        <v>141</v>
      </c>
      <c r="K190" s="109">
        <v>1447178.11</v>
      </c>
      <c r="L190" s="71" t="s">
        <v>157</v>
      </c>
      <c r="M190" s="72" t="s">
        <v>100</v>
      </c>
      <c r="N190" s="45" t="s">
        <v>71</v>
      </c>
      <c r="O190" s="45" t="s">
        <v>72</v>
      </c>
      <c r="P190" s="45" t="s">
        <v>73</v>
      </c>
    </row>
    <row r="191" spans="1:16" ht="18.75" x14ac:dyDescent="0.2">
      <c r="A191" s="47"/>
      <c r="B191" s="171"/>
      <c r="C191" s="50"/>
      <c r="D191" s="50"/>
      <c r="E191" s="172"/>
      <c r="F191" s="50"/>
      <c r="G191" s="50"/>
      <c r="H191" s="168"/>
      <c r="I191" s="168"/>
      <c r="J191" s="50"/>
      <c r="K191" s="169"/>
      <c r="L191" s="170"/>
      <c r="M191" s="170"/>
      <c r="N191" s="50"/>
      <c r="O191" s="50"/>
      <c r="P191" s="50"/>
    </row>
    <row r="192" spans="1:16" ht="18.75" x14ac:dyDescent="0.2">
      <c r="A192" s="47"/>
      <c r="B192" s="48"/>
      <c r="C192" s="49"/>
      <c r="D192" s="50"/>
      <c r="E192" s="51"/>
      <c r="F192" s="52"/>
      <c r="G192" s="47"/>
      <c r="H192" s="53"/>
      <c r="I192" s="54"/>
      <c r="J192" s="52"/>
      <c r="K192" s="55"/>
      <c r="L192" s="56"/>
      <c r="M192" s="56"/>
      <c r="N192" s="47"/>
      <c r="O192" s="47"/>
      <c r="P192" s="57"/>
    </row>
    <row r="193" spans="1:16" s="8" customFormat="1" ht="23.25" x14ac:dyDescent="0.2">
      <c r="A193" s="215" t="s">
        <v>45</v>
      </c>
      <c r="B193" s="215"/>
      <c r="C193" s="215"/>
      <c r="D193" s="215"/>
      <c r="E193" s="215"/>
      <c r="F193" s="215"/>
      <c r="G193" s="215"/>
      <c r="H193" s="215"/>
      <c r="I193" s="215"/>
      <c r="J193" s="215"/>
      <c r="K193" s="215"/>
      <c r="L193" s="215"/>
      <c r="M193" s="215"/>
      <c r="N193" s="215"/>
      <c r="O193" s="215"/>
      <c r="P193" s="215"/>
    </row>
    <row r="194" spans="1:16" x14ac:dyDescent="0.2">
      <c r="H194" s="1"/>
      <c r="I194" s="1"/>
      <c r="J194" s="1"/>
      <c r="K194" s="30"/>
      <c r="L194" s="1"/>
      <c r="M194" s="1"/>
      <c r="N194" s="1"/>
      <c r="O194" s="1"/>
      <c r="P194" s="1"/>
    </row>
    <row r="195" spans="1:16" ht="15.75" x14ac:dyDescent="0.2">
      <c r="A195" s="203" t="s">
        <v>0</v>
      </c>
      <c r="B195" s="203" t="s">
        <v>26</v>
      </c>
      <c r="C195" s="203" t="s">
        <v>40</v>
      </c>
      <c r="D195" s="203" t="s">
        <v>41</v>
      </c>
      <c r="E195" s="203" t="s">
        <v>1</v>
      </c>
      <c r="F195" s="203"/>
      <c r="G195" s="203"/>
      <c r="H195" s="203"/>
      <c r="I195" s="203"/>
      <c r="J195" s="203"/>
      <c r="K195" s="203"/>
      <c r="L195" s="203"/>
      <c r="M195" s="203"/>
      <c r="N195" s="205" t="s">
        <v>14</v>
      </c>
      <c r="O195" s="205" t="s">
        <v>9</v>
      </c>
      <c r="P195" s="205" t="s">
        <v>15</v>
      </c>
    </row>
    <row r="196" spans="1:16" ht="15.75" x14ac:dyDescent="0.2">
      <c r="A196" s="203"/>
      <c r="B196" s="203"/>
      <c r="C196" s="203"/>
      <c r="D196" s="203"/>
      <c r="E196" s="203" t="s">
        <v>2</v>
      </c>
      <c r="F196" s="203" t="s">
        <v>3</v>
      </c>
      <c r="G196" s="203"/>
      <c r="H196" s="205" t="s">
        <v>11</v>
      </c>
      <c r="I196" s="205" t="s">
        <v>5</v>
      </c>
      <c r="J196" s="205"/>
      <c r="K196" s="206" t="s">
        <v>6</v>
      </c>
      <c r="L196" s="205" t="s">
        <v>7</v>
      </c>
      <c r="M196" s="205"/>
      <c r="N196" s="205"/>
      <c r="O196" s="205"/>
      <c r="P196" s="205"/>
    </row>
    <row r="197" spans="1:16" ht="126" x14ac:dyDescent="0.2">
      <c r="A197" s="203"/>
      <c r="B197" s="203"/>
      <c r="C197" s="203"/>
      <c r="D197" s="203"/>
      <c r="E197" s="203"/>
      <c r="F197" s="61" t="s">
        <v>13</v>
      </c>
      <c r="G197" s="61" t="s">
        <v>4</v>
      </c>
      <c r="H197" s="205"/>
      <c r="I197" s="62" t="s">
        <v>27</v>
      </c>
      <c r="J197" s="62" t="s">
        <v>4</v>
      </c>
      <c r="K197" s="206"/>
      <c r="L197" s="62" t="s">
        <v>12</v>
      </c>
      <c r="M197" s="62" t="s">
        <v>8</v>
      </c>
      <c r="N197" s="205"/>
      <c r="O197" s="62" t="s">
        <v>10</v>
      </c>
      <c r="P197" s="205"/>
    </row>
    <row r="198" spans="1:16" ht="15.75" x14ac:dyDescent="0.2">
      <c r="A198" s="61">
        <v>1</v>
      </c>
      <c r="B198" s="61">
        <v>2</v>
      </c>
      <c r="C198" s="61">
        <v>3</v>
      </c>
      <c r="D198" s="61">
        <v>4</v>
      </c>
      <c r="E198" s="61">
        <v>5</v>
      </c>
      <c r="F198" s="61">
        <v>6</v>
      </c>
      <c r="G198" s="61">
        <v>7</v>
      </c>
      <c r="H198" s="62">
        <v>8</v>
      </c>
      <c r="I198" s="62">
        <v>9</v>
      </c>
      <c r="J198" s="62">
        <v>10</v>
      </c>
      <c r="K198" s="62">
        <v>11</v>
      </c>
      <c r="L198" s="62">
        <v>12</v>
      </c>
      <c r="M198" s="62">
        <v>13</v>
      </c>
      <c r="N198" s="62">
        <v>14</v>
      </c>
      <c r="O198" s="62">
        <v>15</v>
      </c>
      <c r="P198" s="62">
        <v>16</v>
      </c>
    </row>
    <row r="199" spans="1:16" ht="37.5" x14ac:dyDescent="0.2">
      <c r="A199" s="84">
        <v>1</v>
      </c>
      <c r="B199" s="84" t="s">
        <v>97</v>
      </c>
      <c r="C199" s="84" t="s">
        <v>65</v>
      </c>
      <c r="D199" s="84" t="s">
        <v>66</v>
      </c>
      <c r="E199" s="83" t="s">
        <v>67</v>
      </c>
      <c r="F199" s="84">
        <v>736</v>
      </c>
      <c r="G199" s="84" t="s">
        <v>68</v>
      </c>
      <c r="H199" s="85">
        <v>5040</v>
      </c>
      <c r="I199" s="85">
        <v>25701000</v>
      </c>
      <c r="J199" s="84" t="s">
        <v>51</v>
      </c>
      <c r="K199" s="86">
        <f>554400*1.05</f>
        <v>582120</v>
      </c>
      <c r="L199" s="87" t="s">
        <v>70</v>
      </c>
      <c r="M199" s="87" t="s">
        <v>98</v>
      </c>
      <c r="N199" s="84" t="s">
        <v>71</v>
      </c>
      <c r="O199" s="84" t="s">
        <v>72</v>
      </c>
      <c r="P199" s="84" t="s">
        <v>73</v>
      </c>
    </row>
    <row r="200" spans="1:16" ht="37.5" x14ac:dyDescent="0.2">
      <c r="A200" s="91">
        <f t="shared" ref="A200:A236" si="3">A199+1</f>
        <v>2</v>
      </c>
      <c r="B200" s="84" t="s">
        <v>97</v>
      </c>
      <c r="C200" s="91" t="s">
        <v>65</v>
      </c>
      <c r="D200" s="91" t="s">
        <v>66</v>
      </c>
      <c r="E200" s="90" t="s">
        <v>74</v>
      </c>
      <c r="F200" s="91">
        <v>796</v>
      </c>
      <c r="G200" s="91" t="s">
        <v>50</v>
      </c>
      <c r="H200" s="92">
        <v>9600</v>
      </c>
      <c r="I200" s="92">
        <v>25701000</v>
      </c>
      <c r="J200" s="91" t="s">
        <v>51</v>
      </c>
      <c r="K200" s="97">
        <f>960000*1.05</f>
        <v>1008000</v>
      </c>
      <c r="L200" s="94" t="s">
        <v>70</v>
      </c>
      <c r="M200" s="94" t="s">
        <v>98</v>
      </c>
      <c r="N200" s="91" t="s">
        <v>71</v>
      </c>
      <c r="O200" s="91" t="s">
        <v>72</v>
      </c>
      <c r="P200" s="91" t="s">
        <v>73</v>
      </c>
    </row>
    <row r="201" spans="1:16" ht="37.5" x14ac:dyDescent="0.2">
      <c r="A201" s="91">
        <f t="shared" si="3"/>
        <v>3</v>
      </c>
      <c r="B201" s="84" t="s">
        <v>97</v>
      </c>
      <c r="C201" s="82" t="s">
        <v>75</v>
      </c>
      <c r="D201" s="82" t="s">
        <v>76</v>
      </c>
      <c r="E201" s="83" t="s">
        <v>77</v>
      </c>
      <c r="F201" s="84">
        <v>796</v>
      </c>
      <c r="G201" s="84" t="s">
        <v>50</v>
      </c>
      <c r="H201" s="85">
        <v>129950</v>
      </c>
      <c r="I201" s="85">
        <v>25700000</v>
      </c>
      <c r="J201" s="84" t="s">
        <v>78</v>
      </c>
      <c r="K201" s="86">
        <v>300000</v>
      </c>
      <c r="L201" s="94" t="s">
        <v>100</v>
      </c>
      <c r="M201" s="94" t="s">
        <v>91</v>
      </c>
      <c r="N201" s="84" t="s">
        <v>71</v>
      </c>
      <c r="O201" s="84" t="s">
        <v>72</v>
      </c>
      <c r="P201" s="84" t="s">
        <v>73</v>
      </c>
    </row>
    <row r="202" spans="1:16" ht="37.5" x14ac:dyDescent="0.2">
      <c r="A202" s="91">
        <f t="shared" si="3"/>
        <v>4</v>
      </c>
      <c r="B202" s="84" t="s">
        <v>97</v>
      </c>
      <c r="C202" s="89" t="s">
        <v>75</v>
      </c>
      <c r="D202" s="89" t="s">
        <v>76</v>
      </c>
      <c r="E202" s="90" t="s">
        <v>77</v>
      </c>
      <c r="F202" s="91">
        <v>796</v>
      </c>
      <c r="G202" s="91" t="s">
        <v>50</v>
      </c>
      <c r="H202" s="92">
        <v>129950</v>
      </c>
      <c r="I202" s="92">
        <v>25700000</v>
      </c>
      <c r="J202" s="91" t="s">
        <v>78</v>
      </c>
      <c r="K202" s="93">
        <v>300000</v>
      </c>
      <c r="L202" s="94" t="s">
        <v>91</v>
      </c>
      <c r="M202" s="95" t="s">
        <v>101</v>
      </c>
      <c r="N202" s="91" t="s">
        <v>71</v>
      </c>
      <c r="O202" s="91" t="s">
        <v>72</v>
      </c>
      <c r="P202" s="91" t="s">
        <v>73</v>
      </c>
    </row>
    <row r="203" spans="1:16" ht="75" x14ac:dyDescent="0.2">
      <c r="A203" s="91">
        <f t="shared" si="3"/>
        <v>5</v>
      </c>
      <c r="B203" s="84" t="s">
        <v>97</v>
      </c>
      <c r="C203" s="82" t="s">
        <v>80</v>
      </c>
      <c r="D203" s="82" t="s">
        <v>81</v>
      </c>
      <c r="E203" s="83" t="s">
        <v>104</v>
      </c>
      <c r="F203" s="84">
        <v>796</v>
      </c>
      <c r="G203" s="84" t="s">
        <v>50</v>
      </c>
      <c r="H203" s="85">
        <v>12000</v>
      </c>
      <c r="I203" s="85">
        <v>25000000</v>
      </c>
      <c r="J203" s="84" t="s">
        <v>78</v>
      </c>
      <c r="K203" s="86">
        <v>2904600</v>
      </c>
      <c r="L203" s="87" t="s">
        <v>87</v>
      </c>
      <c r="M203" s="88" t="s">
        <v>91</v>
      </c>
      <c r="N203" s="84" t="s">
        <v>71</v>
      </c>
      <c r="O203" s="84" t="s">
        <v>72</v>
      </c>
      <c r="P203" s="84" t="s">
        <v>73</v>
      </c>
    </row>
    <row r="204" spans="1:16" ht="75" x14ac:dyDescent="0.2">
      <c r="A204" s="91">
        <f t="shared" si="3"/>
        <v>6</v>
      </c>
      <c r="B204" s="84" t="s">
        <v>97</v>
      </c>
      <c r="C204" s="89" t="s">
        <v>80</v>
      </c>
      <c r="D204" s="89" t="s">
        <v>81</v>
      </c>
      <c r="E204" s="90" t="s">
        <v>105</v>
      </c>
      <c r="F204" s="91">
        <v>796</v>
      </c>
      <c r="G204" s="91" t="s">
        <v>50</v>
      </c>
      <c r="H204" s="92">
        <v>12000</v>
      </c>
      <c r="I204" s="92">
        <v>25000000</v>
      </c>
      <c r="J204" s="91" t="s">
        <v>78</v>
      </c>
      <c r="K204" s="93">
        <v>2904600</v>
      </c>
      <c r="L204" s="94" t="s">
        <v>91</v>
      </c>
      <c r="M204" s="95" t="s">
        <v>70</v>
      </c>
      <c r="N204" s="91" t="s">
        <v>71</v>
      </c>
      <c r="O204" s="91" t="s">
        <v>72</v>
      </c>
      <c r="P204" s="91" t="s">
        <v>73</v>
      </c>
    </row>
    <row r="205" spans="1:16" ht="75" x14ac:dyDescent="0.2">
      <c r="A205" s="91">
        <f t="shared" si="3"/>
        <v>7</v>
      </c>
      <c r="B205" s="84" t="s">
        <v>97</v>
      </c>
      <c r="C205" s="89" t="s">
        <v>80</v>
      </c>
      <c r="D205" s="89" t="s">
        <v>81</v>
      </c>
      <c r="E205" s="90" t="s">
        <v>106</v>
      </c>
      <c r="F205" s="91">
        <v>796</v>
      </c>
      <c r="G205" s="91" t="s">
        <v>50</v>
      </c>
      <c r="H205" s="92">
        <v>12000</v>
      </c>
      <c r="I205" s="92">
        <v>25000000</v>
      </c>
      <c r="J205" s="91" t="s">
        <v>78</v>
      </c>
      <c r="K205" s="93">
        <v>2904600</v>
      </c>
      <c r="L205" s="95" t="s">
        <v>70</v>
      </c>
      <c r="M205" s="95" t="s">
        <v>101</v>
      </c>
      <c r="N205" s="91" t="s">
        <v>71</v>
      </c>
      <c r="O205" s="91" t="s">
        <v>72</v>
      </c>
      <c r="P205" s="91" t="s">
        <v>73</v>
      </c>
    </row>
    <row r="206" spans="1:16" ht="75" x14ac:dyDescent="0.2">
      <c r="A206" s="91">
        <f t="shared" si="3"/>
        <v>8</v>
      </c>
      <c r="B206" s="84" t="s">
        <v>97</v>
      </c>
      <c r="C206" s="89" t="s">
        <v>80</v>
      </c>
      <c r="D206" s="89" t="s">
        <v>81</v>
      </c>
      <c r="E206" s="90" t="s">
        <v>107</v>
      </c>
      <c r="F206" s="91">
        <v>796</v>
      </c>
      <c r="G206" s="91" t="s">
        <v>50</v>
      </c>
      <c r="H206" s="92">
        <v>12000</v>
      </c>
      <c r="I206" s="92">
        <v>25000000</v>
      </c>
      <c r="J206" s="91" t="s">
        <v>78</v>
      </c>
      <c r="K206" s="93">
        <v>2904600</v>
      </c>
      <c r="L206" s="95" t="s">
        <v>101</v>
      </c>
      <c r="M206" s="95" t="s">
        <v>108</v>
      </c>
      <c r="N206" s="91" t="s">
        <v>71</v>
      </c>
      <c r="O206" s="91" t="s">
        <v>72</v>
      </c>
      <c r="P206" s="91" t="s">
        <v>73</v>
      </c>
    </row>
    <row r="207" spans="1:16" ht="75" x14ac:dyDescent="0.2">
      <c r="A207" s="91">
        <f t="shared" si="3"/>
        <v>9</v>
      </c>
      <c r="B207" s="84" t="s">
        <v>97</v>
      </c>
      <c r="C207" s="82" t="s">
        <v>80</v>
      </c>
      <c r="D207" s="82" t="s">
        <v>81</v>
      </c>
      <c r="E207" s="83" t="s">
        <v>115</v>
      </c>
      <c r="F207" s="84">
        <v>796</v>
      </c>
      <c r="G207" s="84" t="s">
        <v>50</v>
      </c>
      <c r="H207" s="85">
        <v>10200</v>
      </c>
      <c r="I207" s="85">
        <v>25701000</v>
      </c>
      <c r="J207" s="84" t="s">
        <v>51</v>
      </c>
      <c r="K207" s="86">
        <v>2580600</v>
      </c>
      <c r="L207" s="87" t="s">
        <v>91</v>
      </c>
      <c r="M207" s="88" t="s">
        <v>70</v>
      </c>
      <c r="N207" s="84" t="s">
        <v>71</v>
      </c>
      <c r="O207" s="84" t="s">
        <v>72</v>
      </c>
      <c r="P207" s="84" t="s">
        <v>73</v>
      </c>
    </row>
    <row r="208" spans="1:16" s="3" customFormat="1" ht="75" x14ac:dyDescent="0.2">
      <c r="A208" s="91">
        <f t="shared" si="3"/>
        <v>10</v>
      </c>
      <c r="B208" s="84" t="s">
        <v>97</v>
      </c>
      <c r="C208" s="89" t="s">
        <v>80</v>
      </c>
      <c r="D208" s="89" t="s">
        <v>81</v>
      </c>
      <c r="E208" s="90" t="s">
        <v>116</v>
      </c>
      <c r="F208" s="91">
        <v>796</v>
      </c>
      <c r="G208" s="91" t="s">
        <v>50</v>
      </c>
      <c r="H208" s="92">
        <v>13600</v>
      </c>
      <c r="I208" s="92">
        <v>25701000</v>
      </c>
      <c r="J208" s="91" t="s">
        <v>51</v>
      </c>
      <c r="K208" s="93">
        <v>3440800</v>
      </c>
      <c r="L208" s="95" t="s">
        <v>70</v>
      </c>
      <c r="M208" s="95" t="s">
        <v>101</v>
      </c>
      <c r="N208" s="91" t="s">
        <v>71</v>
      </c>
      <c r="O208" s="91" t="s">
        <v>72</v>
      </c>
      <c r="P208" s="91" t="s">
        <v>73</v>
      </c>
    </row>
    <row r="209" spans="1:16" s="3" customFormat="1" ht="75" x14ac:dyDescent="0.2">
      <c r="A209" s="91">
        <f t="shared" si="3"/>
        <v>11</v>
      </c>
      <c r="B209" s="84" t="s">
        <v>97</v>
      </c>
      <c r="C209" s="89" t="s">
        <v>80</v>
      </c>
      <c r="D209" s="89" t="s">
        <v>81</v>
      </c>
      <c r="E209" s="90" t="s">
        <v>117</v>
      </c>
      <c r="F209" s="91">
        <v>796</v>
      </c>
      <c r="G209" s="91" t="s">
        <v>50</v>
      </c>
      <c r="H209" s="92">
        <v>17000</v>
      </c>
      <c r="I209" s="92">
        <v>25701000</v>
      </c>
      <c r="J209" s="91" t="s">
        <v>51</v>
      </c>
      <c r="K209" s="93">
        <v>4300000</v>
      </c>
      <c r="L209" s="95" t="s">
        <v>101</v>
      </c>
      <c r="M209" s="95" t="s">
        <v>103</v>
      </c>
      <c r="N209" s="91" t="s">
        <v>71</v>
      </c>
      <c r="O209" s="91" t="s">
        <v>72</v>
      </c>
      <c r="P209" s="91" t="s">
        <v>73</v>
      </c>
    </row>
    <row r="210" spans="1:16" ht="56.25" x14ac:dyDescent="0.2">
      <c r="A210" s="91">
        <f t="shared" si="3"/>
        <v>12</v>
      </c>
      <c r="B210" s="91" t="s">
        <v>122</v>
      </c>
      <c r="C210" s="91" t="s">
        <v>126</v>
      </c>
      <c r="D210" s="91" t="s">
        <v>127</v>
      </c>
      <c r="E210" s="90" t="s">
        <v>169</v>
      </c>
      <c r="F210" s="104" t="s">
        <v>145</v>
      </c>
      <c r="G210" s="94" t="s">
        <v>146</v>
      </c>
      <c r="H210" s="91">
        <v>348</v>
      </c>
      <c r="I210" s="125">
        <v>25603101</v>
      </c>
      <c r="J210" s="91" t="s">
        <v>170</v>
      </c>
      <c r="K210" s="93">
        <v>3900000</v>
      </c>
      <c r="L210" s="94" t="s">
        <v>171</v>
      </c>
      <c r="M210" s="94" t="s">
        <v>172</v>
      </c>
      <c r="N210" s="91" t="s">
        <v>132</v>
      </c>
      <c r="O210" s="91" t="s">
        <v>72</v>
      </c>
      <c r="P210" s="91" t="s">
        <v>73</v>
      </c>
    </row>
    <row r="211" spans="1:16" ht="56.25" x14ac:dyDescent="0.2">
      <c r="A211" s="91">
        <f t="shared" si="3"/>
        <v>13</v>
      </c>
      <c r="B211" s="103" t="s">
        <v>122</v>
      </c>
      <c r="C211" s="91" t="s">
        <v>126</v>
      </c>
      <c r="D211" s="91" t="s">
        <v>127</v>
      </c>
      <c r="E211" s="90" t="s">
        <v>173</v>
      </c>
      <c r="F211" s="104" t="s">
        <v>128</v>
      </c>
      <c r="G211" s="94" t="s">
        <v>129</v>
      </c>
      <c r="H211" s="91">
        <v>560</v>
      </c>
      <c r="I211" s="125">
        <v>25726000</v>
      </c>
      <c r="J211" s="91" t="s">
        <v>174</v>
      </c>
      <c r="K211" s="93">
        <v>3240000</v>
      </c>
      <c r="L211" s="94" t="s">
        <v>91</v>
      </c>
      <c r="M211" s="94" t="s">
        <v>70</v>
      </c>
      <c r="N211" s="91" t="s">
        <v>132</v>
      </c>
      <c r="O211" s="91" t="s">
        <v>72</v>
      </c>
      <c r="P211" s="91" t="s">
        <v>73</v>
      </c>
    </row>
    <row r="212" spans="1:16" ht="75" x14ac:dyDescent="0.2">
      <c r="A212" s="91">
        <f t="shared" si="3"/>
        <v>14</v>
      </c>
      <c r="B212" s="91" t="s">
        <v>122</v>
      </c>
      <c r="C212" s="91" t="s">
        <v>143</v>
      </c>
      <c r="D212" s="91" t="s">
        <v>144</v>
      </c>
      <c r="E212" s="90" t="s">
        <v>175</v>
      </c>
      <c r="F212" s="91">
        <v>55</v>
      </c>
      <c r="G212" s="91" t="s">
        <v>146</v>
      </c>
      <c r="H212" s="91" t="s">
        <v>147</v>
      </c>
      <c r="I212" s="125">
        <v>25701000001</v>
      </c>
      <c r="J212" s="91" t="s">
        <v>51</v>
      </c>
      <c r="K212" s="93">
        <v>1500000</v>
      </c>
      <c r="L212" s="95" t="s">
        <v>70</v>
      </c>
      <c r="M212" s="95" t="s">
        <v>218</v>
      </c>
      <c r="N212" s="91" t="s">
        <v>132</v>
      </c>
      <c r="O212" s="91" t="s">
        <v>72</v>
      </c>
      <c r="P212" s="91" t="s">
        <v>73</v>
      </c>
    </row>
    <row r="213" spans="1:16" ht="75" x14ac:dyDescent="0.2">
      <c r="A213" s="91">
        <f t="shared" si="3"/>
        <v>15</v>
      </c>
      <c r="B213" s="91" t="s">
        <v>122</v>
      </c>
      <c r="C213" s="91" t="s">
        <v>143</v>
      </c>
      <c r="D213" s="91" t="s">
        <v>144</v>
      </c>
      <c r="E213" s="90" t="s">
        <v>176</v>
      </c>
      <c r="F213" s="91">
        <v>55</v>
      </c>
      <c r="G213" s="91" t="s">
        <v>146</v>
      </c>
      <c r="H213" s="91" t="s">
        <v>147</v>
      </c>
      <c r="I213" s="125">
        <v>25701000001</v>
      </c>
      <c r="J213" s="91" t="s">
        <v>51</v>
      </c>
      <c r="K213" s="93">
        <v>748000</v>
      </c>
      <c r="L213" s="95" t="s">
        <v>218</v>
      </c>
      <c r="M213" s="95" t="s">
        <v>101</v>
      </c>
      <c r="N213" s="91" t="s">
        <v>132</v>
      </c>
      <c r="O213" s="91" t="s">
        <v>72</v>
      </c>
      <c r="P213" s="91" t="s">
        <v>73</v>
      </c>
    </row>
    <row r="214" spans="1:16" ht="75" x14ac:dyDescent="0.2">
      <c r="A214" s="91">
        <f t="shared" si="3"/>
        <v>16</v>
      </c>
      <c r="B214" s="91" t="s">
        <v>122</v>
      </c>
      <c r="C214" s="91" t="s">
        <v>143</v>
      </c>
      <c r="D214" s="91" t="s">
        <v>144</v>
      </c>
      <c r="E214" s="83" t="s">
        <v>178</v>
      </c>
      <c r="F214" s="91">
        <v>55</v>
      </c>
      <c r="G214" s="91" t="s">
        <v>146</v>
      </c>
      <c r="H214" s="91" t="s">
        <v>147</v>
      </c>
      <c r="I214" s="125">
        <v>25703000001</v>
      </c>
      <c r="J214" s="91" t="s">
        <v>170</v>
      </c>
      <c r="K214" s="93">
        <v>2500000</v>
      </c>
      <c r="L214" s="95" t="s">
        <v>219</v>
      </c>
      <c r="M214" s="95" t="s">
        <v>221</v>
      </c>
      <c r="N214" s="91" t="s">
        <v>132</v>
      </c>
      <c r="O214" s="91" t="s">
        <v>72</v>
      </c>
      <c r="P214" s="91" t="s">
        <v>73</v>
      </c>
    </row>
    <row r="215" spans="1:16" ht="56.25" x14ac:dyDescent="0.2">
      <c r="A215" s="91">
        <f t="shared" si="3"/>
        <v>17</v>
      </c>
      <c r="B215" s="91" t="s">
        <v>122</v>
      </c>
      <c r="C215" s="91" t="s">
        <v>143</v>
      </c>
      <c r="D215" s="91" t="s">
        <v>144</v>
      </c>
      <c r="E215" s="83" t="s">
        <v>179</v>
      </c>
      <c r="F215" s="91">
        <v>55</v>
      </c>
      <c r="G215" s="91" t="s">
        <v>146</v>
      </c>
      <c r="H215" s="91" t="s">
        <v>147</v>
      </c>
      <c r="I215" s="125">
        <v>25701000001</v>
      </c>
      <c r="J215" s="91" t="s">
        <v>51</v>
      </c>
      <c r="K215" s="93">
        <v>1000000</v>
      </c>
      <c r="L215" s="95" t="s">
        <v>87</v>
      </c>
      <c r="M215" s="95" t="s">
        <v>221</v>
      </c>
      <c r="N215" s="91" t="s">
        <v>132</v>
      </c>
      <c r="O215" s="91" t="s">
        <v>72</v>
      </c>
      <c r="P215" s="91" t="s">
        <v>73</v>
      </c>
    </row>
    <row r="216" spans="1:16" ht="112.5" x14ac:dyDescent="0.2">
      <c r="A216" s="91">
        <f t="shared" si="3"/>
        <v>18</v>
      </c>
      <c r="B216" s="91" t="s">
        <v>122</v>
      </c>
      <c r="C216" s="91" t="s">
        <v>143</v>
      </c>
      <c r="D216" s="91" t="s">
        <v>144</v>
      </c>
      <c r="E216" s="83" t="s">
        <v>180</v>
      </c>
      <c r="F216" s="91">
        <v>55</v>
      </c>
      <c r="G216" s="91" t="s">
        <v>146</v>
      </c>
      <c r="H216" s="91" t="s">
        <v>147</v>
      </c>
      <c r="I216" s="103">
        <v>25631427101</v>
      </c>
      <c r="J216" s="91" t="s">
        <v>181</v>
      </c>
      <c r="K216" s="93">
        <v>2000000</v>
      </c>
      <c r="L216" s="95" t="s">
        <v>220</v>
      </c>
      <c r="M216" s="94" t="s">
        <v>171</v>
      </c>
      <c r="N216" s="91" t="s">
        <v>132</v>
      </c>
      <c r="O216" s="91" t="s">
        <v>72</v>
      </c>
      <c r="P216" s="91" t="s">
        <v>73</v>
      </c>
    </row>
    <row r="217" spans="1:16" ht="112.5" x14ac:dyDescent="0.2">
      <c r="A217" s="91">
        <f t="shared" si="3"/>
        <v>19</v>
      </c>
      <c r="B217" s="91" t="s">
        <v>122</v>
      </c>
      <c r="C217" s="91" t="s">
        <v>143</v>
      </c>
      <c r="D217" s="91" t="s">
        <v>144</v>
      </c>
      <c r="E217" s="83" t="s">
        <v>182</v>
      </c>
      <c r="F217" s="91">
        <v>55</v>
      </c>
      <c r="G217" s="91" t="s">
        <v>146</v>
      </c>
      <c r="H217" s="91" t="s">
        <v>147</v>
      </c>
      <c r="I217" s="103">
        <v>25612434101</v>
      </c>
      <c r="J217" s="91" t="s">
        <v>130</v>
      </c>
      <c r="K217" s="93">
        <v>1500000</v>
      </c>
      <c r="L217" s="95" t="s">
        <v>220</v>
      </c>
      <c r="M217" s="94" t="s">
        <v>91</v>
      </c>
      <c r="N217" s="91" t="s">
        <v>132</v>
      </c>
      <c r="O217" s="91" t="s">
        <v>72</v>
      </c>
      <c r="P217" s="91" t="s">
        <v>73</v>
      </c>
    </row>
    <row r="218" spans="1:16" ht="112.5" x14ac:dyDescent="0.2">
      <c r="A218" s="91">
        <f t="shared" si="3"/>
        <v>20</v>
      </c>
      <c r="B218" s="91" t="s">
        <v>122</v>
      </c>
      <c r="C218" s="91" t="s">
        <v>143</v>
      </c>
      <c r="D218" s="91" t="s">
        <v>144</v>
      </c>
      <c r="E218" s="83" t="s">
        <v>183</v>
      </c>
      <c r="F218" s="91">
        <v>55</v>
      </c>
      <c r="G218" s="91" t="s">
        <v>146</v>
      </c>
      <c r="H218" s="91" t="s">
        <v>147</v>
      </c>
      <c r="I218" s="103">
        <v>25657444101</v>
      </c>
      <c r="J218" s="91" t="s">
        <v>184</v>
      </c>
      <c r="K218" s="93">
        <v>2750000</v>
      </c>
      <c r="L218" s="95" t="s">
        <v>221</v>
      </c>
      <c r="M218" s="95" t="s">
        <v>222</v>
      </c>
      <c r="N218" s="91" t="s">
        <v>132</v>
      </c>
      <c r="O218" s="91" t="s">
        <v>72</v>
      </c>
      <c r="P218" s="91" t="s">
        <v>73</v>
      </c>
    </row>
    <row r="219" spans="1:16" ht="112.5" x14ac:dyDescent="0.2">
      <c r="A219" s="91">
        <f t="shared" si="3"/>
        <v>21</v>
      </c>
      <c r="B219" s="91" t="s">
        <v>122</v>
      </c>
      <c r="C219" s="91" t="s">
        <v>143</v>
      </c>
      <c r="D219" s="91" t="s">
        <v>144</v>
      </c>
      <c r="E219" s="83" t="s">
        <v>185</v>
      </c>
      <c r="F219" s="91">
        <v>55</v>
      </c>
      <c r="G219" s="91" t="s">
        <v>146</v>
      </c>
      <c r="H219" s="91" t="s">
        <v>147</v>
      </c>
      <c r="I219" s="103">
        <v>25608151051</v>
      </c>
      <c r="J219" s="91" t="s">
        <v>186</v>
      </c>
      <c r="K219" s="93">
        <v>2150000</v>
      </c>
      <c r="L219" s="95" t="s">
        <v>87</v>
      </c>
      <c r="M219" s="95" t="s">
        <v>221</v>
      </c>
      <c r="N219" s="91" t="s">
        <v>132</v>
      </c>
      <c r="O219" s="91" t="s">
        <v>72</v>
      </c>
      <c r="P219" s="91" t="s">
        <v>73</v>
      </c>
    </row>
    <row r="220" spans="1:16" ht="112.5" x14ac:dyDescent="0.2">
      <c r="A220" s="91">
        <f t="shared" si="3"/>
        <v>22</v>
      </c>
      <c r="B220" s="91" t="s">
        <v>122</v>
      </c>
      <c r="C220" s="91" t="s">
        <v>143</v>
      </c>
      <c r="D220" s="91" t="s">
        <v>144</v>
      </c>
      <c r="E220" s="83" t="s">
        <v>187</v>
      </c>
      <c r="F220" s="91">
        <v>55</v>
      </c>
      <c r="G220" s="91" t="s">
        <v>146</v>
      </c>
      <c r="H220" s="91" t="s">
        <v>147</v>
      </c>
      <c r="I220" s="103">
        <v>25629410101</v>
      </c>
      <c r="J220" s="91" t="s">
        <v>188</v>
      </c>
      <c r="K220" s="93">
        <v>2100000</v>
      </c>
      <c r="L220" s="95" t="s">
        <v>91</v>
      </c>
      <c r="M220" s="95" t="s">
        <v>70</v>
      </c>
      <c r="N220" s="91" t="s">
        <v>132</v>
      </c>
      <c r="O220" s="91" t="s">
        <v>72</v>
      </c>
      <c r="P220" s="91" t="s">
        <v>73</v>
      </c>
    </row>
    <row r="221" spans="1:16" ht="93.75" x14ac:dyDescent="0.2">
      <c r="A221" s="91">
        <f t="shared" si="3"/>
        <v>23</v>
      </c>
      <c r="B221" s="91" t="s">
        <v>122</v>
      </c>
      <c r="C221" s="91" t="s">
        <v>143</v>
      </c>
      <c r="D221" s="91" t="s">
        <v>144</v>
      </c>
      <c r="E221" s="83" t="s">
        <v>189</v>
      </c>
      <c r="F221" s="91">
        <v>55</v>
      </c>
      <c r="G221" s="91" t="s">
        <v>146</v>
      </c>
      <c r="H221" s="91" t="s">
        <v>147</v>
      </c>
      <c r="I221" s="103">
        <v>25626160051</v>
      </c>
      <c r="J221" s="91" t="s">
        <v>190</v>
      </c>
      <c r="K221" s="93">
        <v>1000000</v>
      </c>
      <c r="L221" s="95" t="s">
        <v>70</v>
      </c>
      <c r="M221" s="95" t="s">
        <v>218</v>
      </c>
      <c r="N221" s="91" t="s">
        <v>132</v>
      </c>
      <c r="O221" s="91" t="s">
        <v>72</v>
      </c>
      <c r="P221" s="91" t="s">
        <v>73</v>
      </c>
    </row>
    <row r="222" spans="1:16" ht="93.75" x14ac:dyDescent="0.2">
      <c r="A222" s="91">
        <f t="shared" si="3"/>
        <v>24</v>
      </c>
      <c r="B222" s="91" t="s">
        <v>122</v>
      </c>
      <c r="C222" s="91" t="s">
        <v>143</v>
      </c>
      <c r="D222" s="91" t="s">
        <v>144</v>
      </c>
      <c r="E222" s="83" t="s">
        <v>191</v>
      </c>
      <c r="F222" s="91">
        <v>55</v>
      </c>
      <c r="G222" s="91" t="s">
        <v>146</v>
      </c>
      <c r="H222" s="91" t="s">
        <v>147</v>
      </c>
      <c r="I222" s="103">
        <v>25624151051</v>
      </c>
      <c r="J222" s="91" t="s">
        <v>192</v>
      </c>
      <c r="K222" s="93">
        <v>1000000</v>
      </c>
      <c r="L222" s="95" t="s">
        <v>70</v>
      </c>
      <c r="M222" s="95" t="s">
        <v>218</v>
      </c>
      <c r="N222" s="91" t="s">
        <v>132</v>
      </c>
      <c r="O222" s="91" t="s">
        <v>72</v>
      </c>
      <c r="P222" s="91" t="s">
        <v>73</v>
      </c>
    </row>
    <row r="223" spans="1:16" ht="112.5" x14ac:dyDescent="0.2">
      <c r="A223" s="91">
        <f t="shared" si="3"/>
        <v>25</v>
      </c>
      <c r="B223" s="89" t="s">
        <v>227</v>
      </c>
      <c r="C223" s="91" t="s">
        <v>233</v>
      </c>
      <c r="D223" s="91" t="s">
        <v>234</v>
      </c>
      <c r="E223" s="90" t="s">
        <v>235</v>
      </c>
      <c r="F223" s="126" t="s">
        <v>145</v>
      </c>
      <c r="G223" s="94" t="s">
        <v>146</v>
      </c>
      <c r="H223" s="91" t="s">
        <v>59</v>
      </c>
      <c r="I223" s="92" t="s">
        <v>236</v>
      </c>
      <c r="J223" s="91" t="s">
        <v>237</v>
      </c>
      <c r="K223" s="93">
        <v>1960954.56</v>
      </c>
      <c r="L223" s="94" t="s">
        <v>101</v>
      </c>
      <c r="M223" s="94" t="s">
        <v>262</v>
      </c>
      <c r="N223" s="89" t="s">
        <v>132</v>
      </c>
      <c r="O223" s="89" t="s">
        <v>72</v>
      </c>
      <c r="P223" s="91" t="s">
        <v>73</v>
      </c>
    </row>
    <row r="224" spans="1:16" ht="93.75" x14ac:dyDescent="0.2">
      <c r="A224" s="91">
        <f t="shared" si="3"/>
        <v>26</v>
      </c>
      <c r="B224" s="89" t="s">
        <v>227</v>
      </c>
      <c r="C224" s="91" t="s">
        <v>233</v>
      </c>
      <c r="D224" s="91" t="s">
        <v>234</v>
      </c>
      <c r="E224" s="90" t="s">
        <v>238</v>
      </c>
      <c r="F224" s="126" t="s">
        <v>145</v>
      </c>
      <c r="G224" s="94" t="s">
        <v>146</v>
      </c>
      <c r="H224" s="91" t="s">
        <v>59</v>
      </c>
      <c r="I224" s="92">
        <v>25701000</v>
      </c>
      <c r="J224" s="91" t="s">
        <v>51</v>
      </c>
      <c r="K224" s="93">
        <v>1921895.16</v>
      </c>
      <c r="L224" s="94" t="s">
        <v>101</v>
      </c>
      <c r="M224" s="94" t="s">
        <v>262</v>
      </c>
      <c r="N224" s="89" t="s">
        <v>132</v>
      </c>
      <c r="O224" s="89" t="s">
        <v>72</v>
      </c>
      <c r="P224" s="91" t="s">
        <v>73</v>
      </c>
    </row>
    <row r="225" spans="1:16" ht="93.75" x14ac:dyDescent="0.2">
      <c r="A225" s="91">
        <f t="shared" si="3"/>
        <v>27</v>
      </c>
      <c r="B225" s="89" t="s">
        <v>227</v>
      </c>
      <c r="C225" s="91" t="s">
        <v>233</v>
      </c>
      <c r="D225" s="91" t="s">
        <v>234</v>
      </c>
      <c r="E225" s="90" t="s">
        <v>239</v>
      </c>
      <c r="F225" s="126" t="s">
        <v>145</v>
      </c>
      <c r="G225" s="94" t="s">
        <v>146</v>
      </c>
      <c r="H225" s="91" t="s">
        <v>59</v>
      </c>
      <c r="I225" s="105">
        <v>25620101</v>
      </c>
      <c r="J225" s="91" t="s">
        <v>240</v>
      </c>
      <c r="K225" s="93">
        <v>150947.9</v>
      </c>
      <c r="L225" s="94" t="s">
        <v>101</v>
      </c>
      <c r="M225" s="94" t="s">
        <v>262</v>
      </c>
      <c r="N225" s="89" t="s">
        <v>132</v>
      </c>
      <c r="O225" s="89" t="s">
        <v>72</v>
      </c>
      <c r="P225" s="91" t="s">
        <v>73</v>
      </c>
    </row>
    <row r="226" spans="1:16" ht="93.75" x14ac:dyDescent="0.2">
      <c r="A226" s="91">
        <f t="shared" si="3"/>
        <v>28</v>
      </c>
      <c r="B226" s="89" t="s">
        <v>227</v>
      </c>
      <c r="C226" s="91" t="s">
        <v>233</v>
      </c>
      <c r="D226" s="91" t="s">
        <v>234</v>
      </c>
      <c r="E226" s="90" t="s">
        <v>241</v>
      </c>
      <c r="F226" s="126" t="s">
        <v>145</v>
      </c>
      <c r="G226" s="94" t="s">
        <v>146</v>
      </c>
      <c r="H226" s="91" t="s">
        <v>59</v>
      </c>
      <c r="I226" s="92">
        <v>25745000</v>
      </c>
      <c r="J226" s="91" t="s">
        <v>242</v>
      </c>
      <c r="K226" s="93">
        <v>760600.56</v>
      </c>
      <c r="L226" s="94" t="s">
        <v>101</v>
      </c>
      <c r="M226" s="94" t="s">
        <v>262</v>
      </c>
      <c r="N226" s="89" t="s">
        <v>132</v>
      </c>
      <c r="O226" s="89" t="s">
        <v>72</v>
      </c>
      <c r="P226" s="91" t="s">
        <v>73</v>
      </c>
    </row>
    <row r="227" spans="1:16" ht="93.75" x14ac:dyDescent="0.2">
      <c r="A227" s="91">
        <f t="shared" si="3"/>
        <v>29</v>
      </c>
      <c r="B227" s="89" t="s">
        <v>227</v>
      </c>
      <c r="C227" s="91" t="s">
        <v>233</v>
      </c>
      <c r="D227" s="91" t="s">
        <v>234</v>
      </c>
      <c r="E227" s="90" t="s">
        <v>243</v>
      </c>
      <c r="F227" s="126" t="s">
        <v>145</v>
      </c>
      <c r="G227" s="94" t="s">
        <v>146</v>
      </c>
      <c r="H227" s="91" t="s">
        <v>59</v>
      </c>
      <c r="I227" s="92" t="s">
        <v>244</v>
      </c>
      <c r="J227" s="91" t="s">
        <v>245</v>
      </c>
      <c r="K227" s="93">
        <v>529202.64</v>
      </c>
      <c r="L227" s="94" t="s">
        <v>101</v>
      </c>
      <c r="M227" s="94" t="s">
        <v>262</v>
      </c>
      <c r="N227" s="89" t="s">
        <v>132</v>
      </c>
      <c r="O227" s="89" t="s">
        <v>72</v>
      </c>
      <c r="P227" s="91" t="s">
        <v>73</v>
      </c>
    </row>
    <row r="228" spans="1:16" ht="93.75" x14ac:dyDescent="0.2">
      <c r="A228" s="91">
        <f t="shared" si="3"/>
        <v>30</v>
      </c>
      <c r="B228" s="89" t="s">
        <v>227</v>
      </c>
      <c r="C228" s="91" t="s">
        <v>233</v>
      </c>
      <c r="D228" s="91" t="s">
        <v>234</v>
      </c>
      <c r="E228" s="90" t="s">
        <v>246</v>
      </c>
      <c r="F228" s="126" t="s">
        <v>145</v>
      </c>
      <c r="G228" s="94" t="s">
        <v>146</v>
      </c>
      <c r="H228" s="91" t="s">
        <v>59</v>
      </c>
      <c r="I228" s="92">
        <v>25636000</v>
      </c>
      <c r="J228" s="91" t="s">
        <v>159</v>
      </c>
      <c r="K228" s="93">
        <v>391830.96</v>
      </c>
      <c r="L228" s="94" t="s">
        <v>101</v>
      </c>
      <c r="M228" s="94" t="s">
        <v>262</v>
      </c>
      <c r="N228" s="89" t="s">
        <v>132</v>
      </c>
      <c r="O228" s="89" t="s">
        <v>72</v>
      </c>
      <c r="P228" s="91" t="s">
        <v>73</v>
      </c>
    </row>
    <row r="229" spans="1:16" ht="93.75" x14ac:dyDescent="0.2">
      <c r="A229" s="91">
        <f t="shared" si="3"/>
        <v>31</v>
      </c>
      <c r="B229" s="89" t="s">
        <v>227</v>
      </c>
      <c r="C229" s="91" t="s">
        <v>233</v>
      </c>
      <c r="D229" s="91" t="s">
        <v>234</v>
      </c>
      <c r="E229" s="90" t="s">
        <v>247</v>
      </c>
      <c r="F229" s="126" t="s">
        <v>145</v>
      </c>
      <c r="G229" s="94" t="s">
        <v>146</v>
      </c>
      <c r="H229" s="91" t="s">
        <v>59</v>
      </c>
      <c r="I229" s="92" t="s">
        <v>248</v>
      </c>
      <c r="J229" s="91" t="s">
        <v>249</v>
      </c>
      <c r="K229" s="93">
        <v>456907.2</v>
      </c>
      <c r="L229" s="94" t="s">
        <v>101</v>
      </c>
      <c r="M229" s="94" t="s">
        <v>262</v>
      </c>
      <c r="N229" s="89" t="s">
        <v>132</v>
      </c>
      <c r="O229" s="89" t="s">
        <v>72</v>
      </c>
      <c r="P229" s="91" t="s">
        <v>73</v>
      </c>
    </row>
    <row r="230" spans="1:16" ht="112.5" x14ac:dyDescent="0.2">
      <c r="A230" s="91">
        <f t="shared" si="3"/>
        <v>32</v>
      </c>
      <c r="B230" s="89" t="s">
        <v>227</v>
      </c>
      <c r="C230" s="91" t="s">
        <v>233</v>
      </c>
      <c r="D230" s="91" t="s">
        <v>234</v>
      </c>
      <c r="E230" s="90" t="s">
        <v>250</v>
      </c>
      <c r="F230" s="126" t="s">
        <v>145</v>
      </c>
      <c r="G230" s="94" t="s">
        <v>146</v>
      </c>
      <c r="H230" s="91" t="s">
        <v>59</v>
      </c>
      <c r="I230" s="92" t="s">
        <v>251</v>
      </c>
      <c r="J230" s="91" t="s">
        <v>252</v>
      </c>
      <c r="K230" s="93">
        <v>784600.56</v>
      </c>
      <c r="L230" s="94" t="s">
        <v>101</v>
      </c>
      <c r="M230" s="94" t="s">
        <v>262</v>
      </c>
      <c r="N230" s="89" t="s">
        <v>132</v>
      </c>
      <c r="O230" s="89" t="s">
        <v>72</v>
      </c>
      <c r="P230" s="91" t="s">
        <v>73</v>
      </c>
    </row>
    <row r="231" spans="1:16" ht="93.75" x14ac:dyDescent="0.2">
      <c r="A231" s="91">
        <f t="shared" si="3"/>
        <v>33</v>
      </c>
      <c r="B231" s="89" t="s">
        <v>227</v>
      </c>
      <c r="C231" s="91" t="s">
        <v>233</v>
      </c>
      <c r="D231" s="91" t="s">
        <v>234</v>
      </c>
      <c r="E231" s="90" t="s">
        <v>253</v>
      </c>
      <c r="F231" s="126" t="s">
        <v>145</v>
      </c>
      <c r="G231" s="94" t="s">
        <v>146</v>
      </c>
      <c r="H231" s="91" t="s">
        <v>59</v>
      </c>
      <c r="I231" s="92" t="s">
        <v>254</v>
      </c>
      <c r="J231" s="91" t="s">
        <v>255</v>
      </c>
      <c r="K231" s="93">
        <v>837852.96</v>
      </c>
      <c r="L231" s="94" t="s">
        <v>101</v>
      </c>
      <c r="M231" s="94" t="s">
        <v>262</v>
      </c>
      <c r="N231" s="89" t="s">
        <v>132</v>
      </c>
      <c r="O231" s="89" t="s">
        <v>72</v>
      </c>
      <c r="P231" s="91" t="s">
        <v>73</v>
      </c>
    </row>
    <row r="232" spans="1:16" ht="187.5" x14ac:dyDescent="0.2">
      <c r="A232" s="91">
        <f t="shared" si="3"/>
        <v>34</v>
      </c>
      <c r="B232" s="89" t="s">
        <v>227</v>
      </c>
      <c r="C232" s="91" t="s">
        <v>233</v>
      </c>
      <c r="D232" s="91" t="s">
        <v>234</v>
      </c>
      <c r="E232" s="90" t="s">
        <v>256</v>
      </c>
      <c r="F232" s="126" t="s">
        <v>145</v>
      </c>
      <c r="G232" s="94" t="s">
        <v>146</v>
      </c>
      <c r="H232" s="91" t="s">
        <v>59</v>
      </c>
      <c r="I232" s="92" t="s">
        <v>257</v>
      </c>
      <c r="J232" s="91" t="s">
        <v>258</v>
      </c>
      <c r="K232" s="93">
        <v>1392840</v>
      </c>
      <c r="L232" s="94" t="s">
        <v>101</v>
      </c>
      <c r="M232" s="94" t="s">
        <v>262</v>
      </c>
      <c r="N232" s="89" t="s">
        <v>132</v>
      </c>
      <c r="O232" s="89" t="s">
        <v>72</v>
      </c>
      <c r="P232" s="91" t="s">
        <v>73</v>
      </c>
    </row>
    <row r="233" spans="1:16" ht="93.75" x14ac:dyDescent="0.2">
      <c r="A233" s="91">
        <f t="shared" si="3"/>
        <v>35</v>
      </c>
      <c r="B233" s="89" t="s">
        <v>227</v>
      </c>
      <c r="C233" s="91" t="s">
        <v>259</v>
      </c>
      <c r="D233" s="91" t="s">
        <v>234</v>
      </c>
      <c r="E233" s="90" t="s">
        <v>260</v>
      </c>
      <c r="F233" s="126" t="s">
        <v>145</v>
      </c>
      <c r="G233" s="94" t="s">
        <v>146</v>
      </c>
      <c r="H233" s="91" t="s">
        <v>59</v>
      </c>
      <c r="I233" s="105">
        <v>25626101</v>
      </c>
      <c r="J233" s="91" t="s">
        <v>261</v>
      </c>
      <c r="K233" s="97">
        <v>483600</v>
      </c>
      <c r="L233" s="94" t="s">
        <v>101</v>
      </c>
      <c r="M233" s="94" t="s">
        <v>262</v>
      </c>
      <c r="N233" s="89" t="s">
        <v>132</v>
      </c>
      <c r="O233" s="89" t="s">
        <v>72</v>
      </c>
      <c r="P233" s="91" t="s">
        <v>73</v>
      </c>
    </row>
    <row r="234" spans="1:16" ht="56.25" x14ac:dyDescent="0.2">
      <c r="A234" s="91">
        <f t="shared" si="3"/>
        <v>36</v>
      </c>
      <c r="B234" s="89" t="s">
        <v>264</v>
      </c>
      <c r="C234" s="89" t="s">
        <v>289</v>
      </c>
      <c r="D234" s="91" t="s">
        <v>290</v>
      </c>
      <c r="E234" s="91" t="s">
        <v>291</v>
      </c>
      <c r="F234" s="91">
        <v>796</v>
      </c>
      <c r="G234" s="91" t="s">
        <v>50</v>
      </c>
      <c r="H234" s="127">
        <v>23510</v>
      </c>
      <c r="I234" s="92">
        <v>25701000</v>
      </c>
      <c r="J234" s="91" t="s">
        <v>51</v>
      </c>
      <c r="K234" s="97">
        <v>410000</v>
      </c>
      <c r="L234" s="94" t="s">
        <v>70</v>
      </c>
      <c r="M234" s="94" t="s">
        <v>218</v>
      </c>
      <c r="N234" s="91" t="s">
        <v>132</v>
      </c>
      <c r="O234" s="91" t="s">
        <v>72</v>
      </c>
      <c r="P234" s="91" t="s">
        <v>73</v>
      </c>
    </row>
    <row r="235" spans="1:16" ht="93.75" x14ac:dyDescent="0.2">
      <c r="A235" s="91">
        <f t="shared" si="3"/>
        <v>37</v>
      </c>
      <c r="B235" s="91" t="s">
        <v>314</v>
      </c>
      <c r="C235" s="91" t="s">
        <v>315</v>
      </c>
      <c r="D235" s="91" t="s">
        <v>316</v>
      </c>
      <c r="E235" s="90" t="s">
        <v>317</v>
      </c>
      <c r="F235" s="91">
        <v>539</v>
      </c>
      <c r="G235" s="91" t="s">
        <v>318</v>
      </c>
      <c r="H235" s="91" t="s">
        <v>232</v>
      </c>
      <c r="I235" s="92">
        <v>25701000</v>
      </c>
      <c r="J235" s="91" t="s">
        <v>51</v>
      </c>
      <c r="K235" s="137">
        <v>2000</v>
      </c>
      <c r="L235" s="94" t="s">
        <v>101</v>
      </c>
      <c r="M235" s="94" t="s">
        <v>112</v>
      </c>
      <c r="N235" s="91" t="s">
        <v>71</v>
      </c>
      <c r="O235" s="91" t="s">
        <v>72</v>
      </c>
      <c r="P235" s="91" t="s">
        <v>320</v>
      </c>
    </row>
    <row r="236" spans="1:16" ht="93.75" x14ac:dyDescent="0.2">
      <c r="A236" s="91">
        <f t="shared" si="3"/>
        <v>38</v>
      </c>
      <c r="B236" s="91" t="s">
        <v>314</v>
      </c>
      <c r="C236" s="138" t="s">
        <v>322</v>
      </c>
      <c r="D236" s="91" t="s">
        <v>340</v>
      </c>
      <c r="E236" s="90" t="s">
        <v>342</v>
      </c>
      <c r="F236" s="91">
        <v>796</v>
      </c>
      <c r="G236" s="91" t="s">
        <v>50</v>
      </c>
      <c r="H236" s="91">
        <v>18</v>
      </c>
      <c r="I236" s="92">
        <v>25000000</v>
      </c>
      <c r="J236" s="91" t="s">
        <v>78</v>
      </c>
      <c r="K236" s="137">
        <v>1489000</v>
      </c>
      <c r="L236" s="94" t="s">
        <v>79</v>
      </c>
      <c r="M236" s="94" t="s">
        <v>341</v>
      </c>
      <c r="N236" s="91" t="s">
        <v>71</v>
      </c>
      <c r="O236" s="91" t="s">
        <v>72</v>
      </c>
      <c r="P236" s="91" t="s">
        <v>73</v>
      </c>
    </row>
    <row r="237" spans="1:16" ht="18.75" x14ac:dyDescent="0.2">
      <c r="A237" s="47"/>
      <c r="B237" s="48"/>
      <c r="C237" s="49"/>
      <c r="D237" s="50"/>
      <c r="E237" s="51"/>
      <c r="F237" s="52"/>
      <c r="G237" s="47"/>
      <c r="H237" s="53"/>
      <c r="I237" s="54"/>
      <c r="J237" s="52"/>
      <c r="K237" s="55"/>
      <c r="L237" s="56"/>
      <c r="M237" s="56"/>
      <c r="N237" s="47"/>
      <c r="O237" s="47"/>
      <c r="P237" s="57"/>
    </row>
    <row r="238" spans="1:16" ht="18.75" x14ac:dyDescent="0.2">
      <c r="A238" s="47"/>
      <c r="B238" s="48"/>
      <c r="C238" s="49"/>
      <c r="D238" s="50"/>
      <c r="E238" s="51"/>
      <c r="F238" s="52"/>
      <c r="G238" s="47"/>
      <c r="H238" s="53"/>
      <c r="I238" s="54"/>
      <c r="J238" s="52"/>
      <c r="K238" s="55"/>
      <c r="L238" s="56"/>
      <c r="M238" s="56"/>
      <c r="N238" s="47"/>
      <c r="O238" s="47"/>
      <c r="P238" s="57"/>
    </row>
    <row r="239" spans="1:16" ht="23.25" x14ac:dyDescent="0.2">
      <c r="A239" s="204" t="s">
        <v>46</v>
      </c>
      <c r="B239" s="204"/>
      <c r="C239" s="204"/>
      <c r="D239" s="204"/>
      <c r="E239" s="204"/>
      <c r="F239" s="204"/>
      <c r="G239" s="204"/>
      <c r="H239" s="204"/>
      <c r="I239" s="204"/>
      <c r="J239" s="204"/>
      <c r="K239" s="204"/>
      <c r="L239" s="204"/>
      <c r="M239" s="204"/>
      <c r="N239" s="204"/>
      <c r="O239" s="204"/>
      <c r="P239" s="204"/>
    </row>
    <row r="240" spans="1:16" x14ac:dyDescent="0.2">
      <c r="H240" s="1"/>
      <c r="I240" s="1"/>
      <c r="J240" s="1"/>
      <c r="K240" s="30"/>
      <c r="L240" s="1"/>
      <c r="M240" s="1"/>
      <c r="N240" s="1"/>
      <c r="O240" s="1"/>
      <c r="P240" s="1"/>
    </row>
    <row r="241" spans="1:16" ht="15.75" x14ac:dyDescent="0.2">
      <c r="A241" s="203" t="s">
        <v>0</v>
      </c>
      <c r="B241" s="203" t="s">
        <v>26</v>
      </c>
      <c r="C241" s="203" t="s">
        <v>40</v>
      </c>
      <c r="D241" s="203" t="s">
        <v>41</v>
      </c>
      <c r="E241" s="203" t="s">
        <v>1</v>
      </c>
      <c r="F241" s="203"/>
      <c r="G241" s="203"/>
      <c r="H241" s="203"/>
      <c r="I241" s="203"/>
      <c r="J241" s="203"/>
      <c r="K241" s="203"/>
      <c r="L241" s="203"/>
      <c r="M241" s="203"/>
      <c r="N241" s="205" t="s">
        <v>14</v>
      </c>
      <c r="O241" s="205" t="s">
        <v>9</v>
      </c>
      <c r="P241" s="205" t="s">
        <v>15</v>
      </c>
    </row>
    <row r="242" spans="1:16" ht="15.75" x14ac:dyDescent="0.2">
      <c r="A242" s="203"/>
      <c r="B242" s="203"/>
      <c r="C242" s="203"/>
      <c r="D242" s="203"/>
      <c r="E242" s="203" t="s">
        <v>2</v>
      </c>
      <c r="F242" s="203" t="s">
        <v>3</v>
      </c>
      <c r="G242" s="203"/>
      <c r="H242" s="205" t="s">
        <v>11</v>
      </c>
      <c r="I242" s="205" t="s">
        <v>5</v>
      </c>
      <c r="J242" s="205"/>
      <c r="K242" s="206" t="s">
        <v>6</v>
      </c>
      <c r="L242" s="205" t="s">
        <v>7</v>
      </c>
      <c r="M242" s="205"/>
      <c r="N242" s="205"/>
      <c r="O242" s="205"/>
      <c r="P242" s="205"/>
    </row>
    <row r="243" spans="1:16" ht="126" x14ac:dyDescent="0.2">
      <c r="A243" s="203"/>
      <c r="B243" s="203"/>
      <c r="C243" s="203"/>
      <c r="D243" s="203"/>
      <c r="E243" s="203"/>
      <c r="F243" s="61" t="s">
        <v>13</v>
      </c>
      <c r="G243" s="61" t="s">
        <v>4</v>
      </c>
      <c r="H243" s="205"/>
      <c r="I243" s="62" t="s">
        <v>27</v>
      </c>
      <c r="J243" s="62" t="s">
        <v>4</v>
      </c>
      <c r="K243" s="206"/>
      <c r="L243" s="62" t="s">
        <v>12</v>
      </c>
      <c r="M243" s="62" t="s">
        <v>8</v>
      </c>
      <c r="N243" s="205"/>
      <c r="O243" s="62" t="s">
        <v>10</v>
      </c>
      <c r="P243" s="205"/>
    </row>
    <row r="244" spans="1:16" ht="15.75" x14ac:dyDescent="0.2">
      <c r="A244" s="61">
        <v>1</v>
      </c>
      <c r="B244" s="61">
        <v>2</v>
      </c>
      <c r="C244" s="61">
        <v>3</v>
      </c>
      <c r="D244" s="61">
        <v>4</v>
      </c>
      <c r="E244" s="61">
        <v>5</v>
      </c>
      <c r="F244" s="61">
        <v>6</v>
      </c>
      <c r="G244" s="61">
        <v>7</v>
      </c>
      <c r="H244" s="62">
        <v>8</v>
      </c>
      <c r="I244" s="62">
        <v>9</v>
      </c>
      <c r="J244" s="62">
        <v>10</v>
      </c>
      <c r="K244" s="62">
        <v>11</v>
      </c>
      <c r="L244" s="62">
        <v>12</v>
      </c>
      <c r="M244" s="62">
        <v>13</v>
      </c>
      <c r="N244" s="62">
        <v>14</v>
      </c>
      <c r="O244" s="62">
        <v>15</v>
      </c>
      <c r="P244" s="62">
        <v>16</v>
      </c>
    </row>
    <row r="245" spans="1:16" ht="37.5" x14ac:dyDescent="0.2">
      <c r="A245" s="75">
        <v>1</v>
      </c>
      <c r="B245" s="75" t="s">
        <v>97</v>
      </c>
      <c r="C245" s="75" t="s">
        <v>65</v>
      </c>
      <c r="D245" s="75" t="s">
        <v>66</v>
      </c>
      <c r="E245" s="74" t="s">
        <v>67</v>
      </c>
      <c r="F245" s="75">
        <v>736</v>
      </c>
      <c r="G245" s="75" t="s">
        <v>68</v>
      </c>
      <c r="H245" s="76">
        <v>5040</v>
      </c>
      <c r="I245" s="76">
        <v>25701000</v>
      </c>
      <c r="J245" s="75" t="s">
        <v>51</v>
      </c>
      <c r="K245" s="77">
        <f>554400*1.05</f>
        <v>582120</v>
      </c>
      <c r="L245" s="96" t="s">
        <v>98</v>
      </c>
      <c r="M245" s="96" t="s">
        <v>99</v>
      </c>
      <c r="N245" s="75" t="s">
        <v>71</v>
      </c>
      <c r="O245" s="75" t="s">
        <v>72</v>
      </c>
      <c r="P245" s="75" t="s">
        <v>73</v>
      </c>
    </row>
    <row r="246" spans="1:16" ht="37.5" x14ac:dyDescent="0.2">
      <c r="A246" s="75">
        <f t="shared" ref="A246:A284" si="4">A245+1</f>
        <v>2</v>
      </c>
      <c r="B246" s="75" t="s">
        <v>97</v>
      </c>
      <c r="C246" s="75" t="s">
        <v>65</v>
      </c>
      <c r="D246" s="75" t="s">
        <v>66</v>
      </c>
      <c r="E246" s="74" t="s">
        <v>74</v>
      </c>
      <c r="F246" s="75">
        <v>796</v>
      </c>
      <c r="G246" s="75" t="s">
        <v>50</v>
      </c>
      <c r="H246" s="76">
        <v>9600</v>
      </c>
      <c r="I246" s="76">
        <v>25701000</v>
      </c>
      <c r="J246" s="75" t="s">
        <v>51</v>
      </c>
      <c r="K246" s="98">
        <f>960000*1.05</f>
        <v>1008000</v>
      </c>
      <c r="L246" s="96" t="s">
        <v>98</v>
      </c>
      <c r="M246" s="96" t="s">
        <v>99</v>
      </c>
      <c r="N246" s="75" t="s">
        <v>71</v>
      </c>
      <c r="O246" s="75" t="s">
        <v>72</v>
      </c>
      <c r="P246" s="75" t="s">
        <v>73</v>
      </c>
    </row>
    <row r="247" spans="1:16" ht="37.5" x14ac:dyDescent="0.2">
      <c r="A247" s="75">
        <f t="shared" si="4"/>
        <v>3</v>
      </c>
      <c r="B247" s="75" t="s">
        <v>97</v>
      </c>
      <c r="C247" s="73" t="s">
        <v>75</v>
      </c>
      <c r="D247" s="73" t="s">
        <v>76</v>
      </c>
      <c r="E247" s="74" t="s">
        <v>77</v>
      </c>
      <c r="F247" s="75">
        <v>796</v>
      </c>
      <c r="G247" s="75" t="s">
        <v>50</v>
      </c>
      <c r="H247" s="76">
        <v>129950</v>
      </c>
      <c r="I247" s="76">
        <v>25700000</v>
      </c>
      <c r="J247" s="75" t="s">
        <v>78</v>
      </c>
      <c r="K247" s="77">
        <v>300000</v>
      </c>
      <c r="L247" s="96" t="s">
        <v>102</v>
      </c>
      <c r="M247" s="96" t="s">
        <v>103</v>
      </c>
      <c r="N247" s="75" t="s">
        <v>71</v>
      </c>
      <c r="O247" s="75" t="s">
        <v>72</v>
      </c>
      <c r="P247" s="75" t="s">
        <v>73</v>
      </c>
    </row>
    <row r="248" spans="1:16" ht="37.5" x14ac:dyDescent="0.2">
      <c r="A248" s="75">
        <f t="shared" si="4"/>
        <v>4</v>
      </c>
      <c r="B248" s="75" t="s">
        <v>97</v>
      </c>
      <c r="C248" s="73" t="s">
        <v>75</v>
      </c>
      <c r="D248" s="73" t="s">
        <v>76</v>
      </c>
      <c r="E248" s="74" t="s">
        <v>77</v>
      </c>
      <c r="F248" s="75">
        <v>796</v>
      </c>
      <c r="G248" s="75" t="s">
        <v>50</v>
      </c>
      <c r="H248" s="76">
        <v>129950</v>
      </c>
      <c r="I248" s="76">
        <v>25700000</v>
      </c>
      <c r="J248" s="75" t="s">
        <v>78</v>
      </c>
      <c r="K248" s="77">
        <v>300000</v>
      </c>
      <c r="L248" s="96" t="s">
        <v>103</v>
      </c>
      <c r="M248" s="78" t="s">
        <v>112</v>
      </c>
      <c r="N248" s="75" t="s">
        <v>71</v>
      </c>
      <c r="O248" s="75" t="s">
        <v>72</v>
      </c>
      <c r="P248" s="75" t="s">
        <v>73</v>
      </c>
    </row>
    <row r="249" spans="1:16" ht="75" x14ac:dyDescent="0.2">
      <c r="A249" s="75">
        <f t="shared" si="4"/>
        <v>5</v>
      </c>
      <c r="B249" s="75" t="s">
        <v>97</v>
      </c>
      <c r="C249" s="73" t="s">
        <v>80</v>
      </c>
      <c r="D249" s="73" t="s">
        <v>81</v>
      </c>
      <c r="E249" s="74" t="s">
        <v>109</v>
      </c>
      <c r="F249" s="75">
        <v>796</v>
      </c>
      <c r="G249" s="75" t="s">
        <v>50</v>
      </c>
      <c r="H249" s="76">
        <v>12000</v>
      </c>
      <c r="I249" s="76">
        <v>25000000</v>
      </c>
      <c r="J249" s="75" t="s">
        <v>78</v>
      </c>
      <c r="K249" s="77">
        <v>2904600</v>
      </c>
      <c r="L249" s="96" t="s">
        <v>108</v>
      </c>
      <c r="M249" s="78" t="s">
        <v>103</v>
      </c>
      <c r="N249" s="75" t="s">
        <v>71</v>
      </c>
      <c r="O249" s="75" t="s">
        <v>72</v>
      </c>
      <c r="P249" s="75" t="s">
        <v>73</v>
      </c>
    </row>
    <row r="250" spans="1:16" ht="75" x14ac:dyDescent="0.2">
      <c r="A250" s="75">
        <f t="shared" si="4"/>
        <v>6</v>
      </c>
      <c r="B250" s="75" t="s">
        <v>97</v>
      </c>
      <c r="C250" s="73" t="s">
        <v>80</v>
      </c>
      <c r="D250" s="73" t="s">
        <v>81</v>
      </c>
      <c r="E250" s="74" t="s">
        <v>110</v>
      </c>
      <c r="F250" s="75">
        <v>796</v>
      </c>
      <c r="G250" s="75" t="s">
        <v>50</v>
      </c>
      <c r="H250" s="76">
        <v>12000</v>
      </c>
      <c r="I250" s="76">
        <v>25000000</v>
      </c>
      <c r="J250" s="75" t="s">
        <v>78</v>
      </c>
      <c r="K250" s="77">
        <v>2904600</v>
      </c>
      <c r="L250" s="96" t="s">
        <v>103</v>
      </c>
      <c r="M250" s="78" t="s">
        <v>98</v>
      </c>
      <c r="N250" s="75" t="s">
        <v>71</v>
      </c>
      <c r="O250" s="75" t="s">
        <v>72</v>
      </c>
      <c r="P250" s="75" t="s">
        <v>73</v>
      </c>
    </row>
    <row r="251" spans="1:16" ht="75" x14ac:dyDescent="0.2">
      <c r="A251" s="75">
        <f t="shared" si="4"/>
        <v>7</v>
      </c>
      <c r="B251" s="75" t="s">
        <v>97</v>
      </c>
      <c r="C251" s="73" t="s">
        <v>80</v>
      </c>
      <c r="D251" s="73" t="s">
        <v>81</v>
      </c>
      <c r="E251" s="74" t="s">
        <v>111</v>
      </c>
      <c r="F251" s="75">
        <v>796</v>
      </c>
      <c r="G251" s="75" t="s">
        <v>50</v>
      </c>
      <c r="H251" s="76">
        <v>12000</v>
      </c>
      <c r="I251" s="76">
        <v>25000000</v>
      </c>
      <c r="J251" s="75" t="s">
        <v>78</v>
      </c>
      <c r="K251" s="77">
        <v>2904600</v>
      </c>
      <c r="L251" s="78" t="s">
        <v>98</v>
      </c>
      <c r="M251" s="78" t="s">
        <v>112</v>
      </c>
      <c r="N251" s="75" t="s">
        <v>71</v>
      </c>
      <c r="O251" s="75" t="s">
        <v>72</v>
      </c>
      <c r="P251" s="75" t="s">
        <v>73</v>
      </c>
    </row>
    <row r="252" spans="1:16" ht="75" x14ac:dyDescent="0.2">
      <c r="A252" s="75">
        <f t="shared" si="4"/>
        <v>8</v>
      </c>
      <c r="B252" s="75" t="s">
        <v>97</v>
      </c>
      <c r="C252" s="73" t="s">
        <v>80</v>
      </c>
      <c r="D252" s="73" t="s">
        <v>81</v>
      </c>
      <c r="E252" s="74" t="s">
        <v>113</v>
      </c>
      <c r="F252" s="75">
        <v>796</v>
      </c>
      <c r="G252" s="75" t="s">
        <v>50</v>
      </c>
      <c r="H252" s="76">
        <v>12000</v>
      </c>
      <c r="I252" s="76">
        <v>25000000</v>
      </c>
      <c r="J252" s="75" t="s">
        <v>78</v>
      </c>
      <c r="K252" s="77">
        <v>2904600</v>
      </c>
      <c r="L252" s="78" t="s">
        <v>112</v>
      </c>
      <c r="M252" s="78" t="s">
        <v>114</v>
      </c>
      <c r="N252" s="75" t="s">
        <v>71</v>
      </c>
      <c r="O252" s="75" t="s">
        <v>72</v>
      </c>
      <c r="P252" s="75" t="s">
        <v>73</v>
      </c>
    </row>
    <row r="253" spans="1:16" s="3" customFormat="1" ht="75" x14ac:dyDescent="0.2">
      <c r="A253" s="75">
        <f t="shared" si="4"/>
        <v>9</v>
      </c>
      <c r="B253" s="75" t="s">
        <v>97</v>
      </c>
      <c r="C253" s="73" t="s">
        <v>80</v>
      </c>
      <c r="D253" s="73" t="s">
        <v>81</v>
      </c>
      <c r="E253" s="74" t="s">
        <v>118</v>
      </c>
      <c r="F253" s="75">
        <v>796</v>
      </c>
      <c r="G253" s="75" t="s">
        <v>50</v>
      </c>
      <c r="H253" s="76">
        <v>10200</v>
      </c>
      <c r="I253" s="76">
        <v>25701000</v>
      </c>
      <c r="J253" s="75" t="s">
        <v>51</v>
      </c>
      <c r="K253" s="77">
        <v>2580600</v>
      </c>
      <c r="L253" s="96" t="s">
        <v>103</v>
      </c>
      <c r="M253" s="78" t="s">
        <v>98</v>
      </c>
      <c r="N253" s="75" t="s">
        <v>71</v>
      </c>
      <c r="O253" s="75" t="s">
        <v>72</v>
      </c>
      <c r="P253" s="75" t="s">
        <v>73</v>
      </c>
    </row>
    <row r="254" spans="1:16" s="3" customFormat="1" ht="75" x14ac:dyDescent="0.2">
      <c r="A254" s="75">
        <f t="shared" si="4"/>
        <v>10</v>
      </c>
      <c r="B254" s="75" t="s">
        <v>97</v>
      </c>
      <c r="C254" s="73" t="s">
        <v>80</v>
      </c>
      <c r="D254" s="73" t="s">
        <v>81</v>
      </c>
      <c r="E254" s="74" t="s">
        <v>119</v>
      </c>
      <c r="F254" s="75">
        <v>796</v>
      </c>
      <c r="G254" s="75" t="s">
        <v>50</v>
      </c>
      <c r="H254" s="76">
        <v>13600</v>
      </c>
      <c r="I254" s="76">
        <v>25701000</v>
      </c>
      <c r="J254" s="75" t="s">
        <v>51</v>
      </c>
      <c r="K254" s="77">
        <v>3440800</v>
      </c>
      <c r="L254" s="78" t="s">
        <v>98</v>
      </c>
      <c r="M254" s="78" t="s">
        <v>112</v>
      </c>
      <c r="N254" s="75" t="s">
        <v>71</v>
      </c>
      <c r="O254" s="75" t="s">
        <v>72</v>
      </c>
      <c r="P254" s="75" t="s">
        <v>73</v>
      </c>
    </row>
    <row r="255" spans="1:16" s="3" customFormat="1" ht="75" x14ac:dyDescent="0.2">
      <c r="A255" s="75">
        <f t="shared" si="4"/>
        <v>11</v>
      </c>
      <c r="B255" s="75" t="s">
        <v>97</v>
      </c>
      <c r="C255" s="73" t="s">
        <v>80</v>
      </c>
      <c r="D255" s="73" t="s">
        <v>81</v>
      </c>
      <c r="E255" s="74" t="s">
        <v>120</v>
      </c>
      <c r="F255" s="75">
        <v>796</v>
      </c>
      <c r="G255" s="75" t="s">
        <v>50</v>
      </c>
      <c r="H255" s="76">
        <v>17000</v>
      </c>
      <c r="I255" s="76">
        <v>25701000</v>
      </c>
      <c r="J255" s="75" t="s">
        <v>51</v>
      </c>
      <c r="K255" s="77">
        <v>4300000</v>
      </c>
      <c r="L255" s="78" t="s">
        <v>112</v>
      </c>
      <c r="M255" s="78" t="s">
        <v>121</v>
      </c>
      <c r="N255" s="75" t="s">
        <v>71</v>
      </c>
      <c r="O255" s="75" t="s">
        <v>72</v>
      </c>
      <c r="P255" s="75" t="s">
        <v>73</v>
      </c>
    </row>
    <row r="256" spans="1:16" ht="75" x14ac:dyDescent="0.2">
      <c r="A256" s="75">
        <f t="shared" si="4"/>
        <v>12</v>
      </c>
      <c r="B256" s="75" t="s">
        <v>122</v>
      </c>
      <c r="C256" s="75" t="s">
        <v>126</v>
      </c>
      <c r="D256" s="75" t="s">
        <v>127</v>
      </c>
      <c r="E256" s="110" t="s">
        <v>193</v>
      </c>
      <c r="F256" s="111" t="s">
        <v>134</v>
      </c>
      <c r="G256" s="75" t="s">
        <v>135</v>
      </c>
      <c r="H256" s="75">
        <v>90</v>
      </c>
      <c r="I256" s="112">
        <v>25605426</v>
      </c>
      <c r="J256" s="75" t="s">
        <v>194</v>
      </c>
      <c r="K256" s="77">
        <v>900000</v>
      </c>
      <c r="L256" s="96" t="s">
        <v>195</v>
      </c>
      <c r="M256" s="96" t="s">
        <v>196</v>
      </c>
      <c r="N256" s="75" t="s">
        <v>132</v>
      </c>
      <c r="O256" s="75" t="s">
        <v>72</v>
      </c>
      <c r="P256" s="75" t="s">
        <v>73</v>
      </c>
    </row>
    <row r="257" spans="1:16" ht="56.25" x14ac:dyDescent="0.2">
      <c r="A257" s="75">
        <f t="shared" si="4"/>
        <v>13</v>
      </c>
      <c r="B257" s="75" t="s">
        <v>122</v>
      </c>
      <c r="C257" s="75" t="s">
        <v>126</v>
      </c>
      <c r="D257" s="75" t="s">
        <v>127</v>
      </c>
      <c r="E257" s="110" t="s">
        <v>197</v>
      </c>
      <c r="F257" s="111" t="s">
        <v>145</v>
      </c>
      <c r="G257" s="96" t="s">
        <v>146</v>
      </c>
      <c r="H257" s="75">
        <v>259.5</v>
      </c>
      <c r="I257" s="112">
        <v>25732000</v>
      </c>
      <c r="J257" s="75" t="s">
        <v>136</v>
      </c>
      <c r="K257" s="77">
        <v>2160000</v>
      </c>
      <c r="L257" s="96" t="s">
        <v>195</v>
      </c>
      <c r="M257" s="96" t="s">
        <v>198</v>
      </c>
      <c r="N257" s="75" t="s">
        <v>132</v>
      </c>
      <c r="O257" s="75" t="s">
        <v>72</v>
      </c>
      <c r="P257" s="75" t="s">
        <v>73</v>
      </c>
    </row>
    <row r="258" spans="1:16" ht="56.25" x14ac:dyDescent="0.2">
      <c r="A258" s="75">
        <f t="shared" si="4"/>
        <v>14</v>
      </c>
      <c r="B258" s="75" t="s">
        <v>122</v>
      </c>
      <c r="C258" s="75" t="s">
        <v>126</v>
      </c>
      <c r="D258" s="75" t="s">
        <v>127</v>
      </c>
      <c r="E258" s="110" t="s">
        <v>199</v>
      </c>
      <c r="F258" s="111" t="s">
        <v>134</v>
      </c>
      <c r="G258" s="75" t="s">
        <v>135</v>
      </c>
      <c r="H258" s="75">
        <v>80</v>
      </c>
      <c r="I258" s="112">
        <v>25622151</v>
      </c>
      <c r="J258" s="75" t="s">
        <v>200</v>
      </c>
      <c r="K258" s="77">
        <v>840000</v>
      </c>
      <c r="L258" s="96" t="s">
        <v>103</v>
      </c>
      <c r="M258" s="96" t="s">
        <v>198</v>
      </c>
      <c r="N258" s="75" t="s">
        <v>132</v>
      </c>
      <c r="O258" s="75" t="s">
        <v>72</v>
      </c>
      <c r="P258" s="75" t="s">
        <v>73</v>
      </c>
    </row>
    <row r="259" spans="1:16" ht="75" x14ac:dyDescent="0.2">
      <c r="A259" s="75">
        <f t="shared" si="4"/>
        <v>15</v>
      </c>
      <c r="B259" s="75" t="s">
        <v>122</v>
      </c>
      <c r="C259" s="75" t="s">
        <v>126</v>
      </c>
      <c r="D259" s="75" t="s">
        <v>127</v>
      </c>
      <c r="E259" s="110" t="s">
        <v>201</v>
      </c>
      <c r="F259" s="111" t="s">
        <v>145</v>
      </c>
      <c r="G259" s="96" t="s">
        <v>146</v>
      </c>
      <c r="H259" s="75">
        <v>158.6</v>
      </c>
      <c r="I259" s="112">
        <v>25732000</v>
      </c>
      <c r="J259" s="75" t="s">
        <v>136</v>
      </c>
      <c r="K259" s="77">
        <v>660000</v>
      </c>
      <c r="L259" s="96" t="s">
        <v>103</v>
      </c>
      <c r="M259" s="96" t="s">
        <v>198</v>
      </c>
      <c r="N259" s="75" t="s">
        <v>132</v>
      </c>
      <c r="O259" s="75" t="s">
        <v>72</v>
      </c>
      <c r="P259" s="75" t="s">
        <v>73</v>
      </c>
    </row>
    <row r="260" spans="1:16" ht="75" x14ac:dyDescent="0.2">
      <c r="A260" s="75">
        <f t="shared" si="4"/>
        <v>16</v>
      </c>
      <c r="B260" s="75" t="s">
        <v>122</v>
      </c>
      <c r="C260" s="75" t="s">
        <v>126</v>
      </c>
      <c r="D260" s="75" t="s">
        <v>127</v>
      </c>
      <c r="E260" s="110" t="s">
        <v>202</v>
      </c>
      <c r="F260" s="111" t="s">
        <v>134</v>
      </c>
      <c r="G260" s="75" t="s">
        <v>135</v>
      </c>
      <c r="H260" s="75">
        <v>50</v>
      </c>
      <c r="I260" s="112">
        <v>25629410</v>
      </c>
      <c r="J260" s="75" t="s">
        <v>188</v>
      </c>
      <c r="K260" s="77">
        <v>960000</v>
      </c>
      <c r="L260" s="96" t="s">
        <v>195</v>
      </c>
      <c r="M260" s="96" t="s">
        <v>198</v>
      </c>
      <c r="N260" s="75" t="s">
        <v>132</v>
      </c>
      <c r="O260" s="75" t="s">
        <v>72</v>
      </c>
      <c r="P260" s="75" t="s">
        <v>73</v>
      </c>
    </row>
    <row r="261" spans="1:16" ht="75" x14ac:dyDescent="0.2">
      <c r="A261" s="75">
        <f t="shared" si="4"/>
        <v>17</v>
      </c>
      <c r="B261" s="75" t="s">
        <v>122</v>
      </c>
      <c r="C261" s="75" t="s">
        <v>143</v>
      </c>
      <c r="D261" s="75" t="s">
        <v>144</v>
      </c>
      <c r="E261" s="110" t="s">
        <v>176</v>
      </c>
      <c r="F261" s="75">
        <v>55</v>
      </c>
      <c r="G261" s="75" t="s">
        <v>146</v>
      </c>
      <c r="H261" s="75" t="s">
        <v>147</v>
      </c>
      <c r="I261" s="114">
        <v>25701000001</v>
      </c>
      <c r="J261" s="75" t="s">
        <v>51</v>
      </c>
      <c r="K261" s="77">
        <v>700000</v>
      </c>
      <c r="L261" s="96" t="s">
        <v>223</v>
      </c>
      <c r="M261" s="96" t="s">
        <v>112</v>
      </c>
      <c r="N261" s="75" t="s">
        <v>132</v>
      </c>
      <c r="O261" s="75" t="s">
        <v>72</v>
      </c>
      <c r="P261" s="75" t="s">
        <v>73</v>
      </c>
    </row>
    <row r="262" spans="1:16" ht="75" x14ac:dyDescent="0.2">
      <c r="A262" s="75">
        <f t="shared" si="4"/>
        <v>18</v>
      </c>
      <c r="B262" s="75" t="s">
        <v>122</v>
      </c>
      <c r="C262" s="75" t="s">
        <v>143</v>
      </c>
      <c r="D262" s="75" t="s">
        <v>144</v>
      </c>
      <c r="E262" s="110" t="s">
        <v>329</v>
      </c>
      <c r="F262" s="75">
        <v>55</v>
      </c>
      <c r="G262" s="75" t="s">
        <v>146</v>
      </c>
      <c r="H262" s="75" t="s">
        <v>147</v>
      </c>
      <c r="I262" s="114">
        <v>25701000001</v>
      </c>
      <c r="J262" s="75" t="s">
        <v>51</v>
      </c>
      <c r="K262" s="77">
        <v>1198000</v>
      </c>
      <c r="L262" s="96" t="s">
        <v>198</v>
      </c>
      <c r="M262" s="96" t="s">
        <v>223</v>
      </c>
      <c r="N262" s="75" t="s">
        <v>132</v>
      </c>
      <c r="O262" s="75" t="s">
        <v>72</v>
      </c>
      <c r="P262" s="75" t="s">
        <v>73</v>
      </c>
    </row>
    <row r="263" spans="1:16" ht="93.75" x14ac:dyDescent="0.2">
      <c r="A263" s="75">
        <f t="shared" si="4"/>
        <v>19</v>
      </c>
      <c r="B263" s="75" t="s">
        <v>122</v>
      </c>
      <c r="C263" s="75" t="s">
        <v>143</v>
      </c>
      <c r="D263" s="75" t="s">
        <v>144</v>
      </c>
      <c r="E263" s="110" t="s">
        <v>203</v>
      </c>
      <c r="F263" s="75">
        <v>55</v>
      </c>
      <c r="G263" s="75" t="s">
        <v>146</v>
      </c>
      <c r="H263" s="75" t="s">
        <v>147</v>
      </c>
      <c r="I263" s="115">
        <v>25655101001</v>
      </c>
      <c r="J263" s="75" t="s">
        <v>204</v>
      </c>
      <c r="K263" s="77">
        <v>2500000</v>
      </c>
      <c r="L263" s="96" t="s">
        <v>224</v>
      </c>
      <c r="M263" s="96" t="s">
        <v>195</v>
      </c>
      <c r="N263" s="75" t="s">
        <v>132</v>
      </c>
      <c r="O263" s="75" t="s">
        <v>72</v>
      </c>
      <c r="P263" s="75" t="s">
        <v>73</v>
      </c>
    </row>
    <row r="264" spans="1:16" ht="112.5" x14ac:dyDescent="0.2">
      <c r="A264" s="75">
        <f t="shared" si="4"/>
        <v>20</v>
      </c>
      <c r="B264" s="75" t="s">
        <v>122</v>
      </c>
      <c r="C264" s="75" t="s">
        <v>143</v>
      </c>
      <c r="D264" s="75" t="s">
        <v>144</v>
      </c>
      <c r="E264" s="110" t="s">
        <v>205</v>
      </c>
      <c r="F264" s="75">
        <v>55</v>
      </c>
      <c r="G264" s="75" t="s">
        <v>146</v>
      </c>
      <c r="H264" s="75" t="s">
        <v>147</v>
      </c>
      <c r="I264" s="115">
        <v>25618151051</v>
      </c>
      <c r="J264" s="75" t="s">
        <v>206</v>
      </c>
      <c r="K264" s="77">
        <v>2000000</v>
      </c>
      <c r="L264" s="96" t="s">
        <v>225</v>
      </c>
      <c r="M264" s="96" t="s">
        <v>196</v>
      </c>
      <c r="N264" s="75" t="s">
        <v>132</v>
      </c>
      <c r="O264" s="75" t="s">
        <v>72</v>
      </c>
      <c r="P264" s="75" t="s">
        <v>73</v>
      </c>
    </row>
    <row r="265" spans="1:16" ht="93.75" x14ac:dyDescent="0.2">
      <c r="A265" s="75">
        <f t="shared" si="4"/>
        <v>21</v>
      </c>
      <c r="B265" s="75" t="s">
        <v>122</v>
      </c>
      <c r="C265" s="75" t="s">
        <v>143</v>
      </c>
      <c r="D265" s="75" t="s">
        <v>144</v>
      </c>
      <c r="E265" s="110" t="s">
        <v>207</v>
      </c>
      <c r="F265" s="75">
        <v>55</v>
      </c>
      <c r="G265" s="75" t="s">
        <v>146</v>
      </c>
      <c r="H265" s="75" t="s">
        <v>147</v>
      </c>
      <c r="I265" s="115">
        <v>25736000001</v>
      </c>
      <c r="J265" s="75" t="s">
        <v>208</v>
      </c>
      <c r="K265" s="77">
        <v>2500000</v>
      </c>
      <c r="L265" s="96" t="s">
        <v>108</v>
      </c>
      <c r="M265" s="96" t="s">
        <v>103</v>
      </c>
      <c r="N265" s="75" t="s">
        <v>132</v>
      </c>
      <c r="O265" s="75" t="s">
        <v>72</v>
      </c>
      <c r="P265" s="75" t="s">
        <v>73</v>
      </c>
    </row>
    <row r="266" spans="1:16" ht="112.5" x14ac:dyDescent="0.2">
      <c r="A266" s="75">
        <f t="shared" si="4"/>
        <v>22</v>
      </c>
      <c r="B266" s="75" t="s">
        <v>122</v>
      </c>
      <c r="C266" s="75" t="s">
        <v>143</v>
      </c>
      <c r="D266" s="75" t="s">
        <v>144</v>
      </c>
      <c r="E266" s="110" t="s">
        <v>209</v>
      </c>
      <c r="F266" s="75">
        <v>55</v>
      </c>
      <c r="G266" s="75" t="s">
        <v>146</v>
      </c>
      <c r="H266" s="75" t="s">
        <v>147</v>
      </c>
      <c r="I266" s="115">
        <v>25605426101</v>
      </c>
      <c r="J266" s="75" t="s">
        <v>194</v>
      </c>
      <c r="K266" s="77">
        <v>2500000</v>
      </c>
      <c r="L266" s="96" t="s">
        <v>195</v>
      </c>
      <c r="M266" s="96" t="s">
        <v>198</v>
      </c>
      <c r="N266" s="75" t="s">
        <v>132</v>
      </c>
      <c r="O266" s="75" t="s">
        <v>72</v>
      </c>
      <c r="P266" s="75" t="s">
        <v>73</v>
      </c>
    </row>
    <row r="267" spans="1:16" ht="112.5" x14ac:dyDescent="0.2">
      <c r="A267" s="75">
        <f t="shared" si="4"/>
        <v>23</v>
      </c>
      <c r="B267" s="75" t="s">
        <v>122</v>
      </c>
      <c r="C267" s="75" t="s">
        <v>143</v>
      </c>
      <c r="D267" s="75" t="s">
        <v>144</v>
      </c>
      <c r="E267" s="110" t="s">
        <v>210</v>
      </c>
      <c r="F267" s="75">
        <v>55</v>
      </c>
      <c r="G267" s="75" t="s">
        <v>146</v>
      </c>
      <c r="H267" s="75" t="s">
        <v>147</v>
      </c>
      <c r="I267" s="115">
        <v>25650151051</v>
      </c>
      <c r="J267" s="75" t="s">
        <v>211</v>
      </c>
      <c r="K267" s="77">
        <v>1100000</v>
      </c>
      <c r="L267" s="96" t="s">
        <v>195</v>
      </c>
      <c r="M267" s="96" t="s">
        <v>103</v>
      </c>
      <c r="N267" s="75" t="s">
        <v>132</v>
      </c>
      <c r="O267" s="75" t="s">
        <v>72</v>
      </c>
      <c r="P267" s="75" t="s">
        <v>73</v>
      </c>
    </row>
    <row r="268" spans="1:16" ht="112.5" x14ac:dyDescent="0.2">
      <c r="A268" s="75">
        <f t="shared" si="4"/>
        <v>24</v>
      </c>
      <c r="B268" s="75" t="s">
        <v>122</v>
      </c>
      <c r="C268" s="75" t="s">
        <v>143</v>
      </c>
      <c r="D268" s="75" t="s">
        <v>144</v>
      </c>
      <c r="E268" s="110" t="s">
        <v>212</v>
      </c>
      <c r="F268" s="75">
        <v>55</v>
      </c>
      <c r="G268" s="75" t="s">
        <v>146</v>
      </c>
      <c r="H268" s="75" t="s">
        <v>147</v>
      </c>
      <c r="I268" s="115">
        <v>25622151051</v>
      </c>
      <c r="J268" s="75" t="s">
        <v>213</v>
      </c>
      <c r="K268" s="77">
        <v>2500000</v>
      </c>
      <c r="L268" s="96" t="s">
        <v>103</v>
      </c>
      <c r="M268" s="96" t="s">
        <v>98</v>
      </c>
      <c r="N268" s="75" t="s">
        <v>132</v>
      </c>
      <c r="O268" s="75" t="s">
        <v>72</v>
      </c>
      <c r="P268" s="75" t="s">
        <v>73</v>
      </c>
    </row>
    <row r="269" spans="1:16" ht="112.5" x14ac:dyDescent="0.2">
      <c r="A269" s="75">
        <f t="shared" si="4"/>
        <v>25</v>
      </c>
      <c r="B269" s="75" t="s">
        <v>122</v>
      </c>
      <c r="C269" s="75" t="s">
        <v>143</v>
      </c>
      <c r="D269" s="75" t="s">
        <v>144</v>
      </c>
      <c r="E269" s="110" t="s">
        <v>214</v>
      </c>
      <c r="F269" s="75">
        <v>55</v>
      </c>
      <c r="G269" s="75" t="s">
        <v>146</v>
      </c>
      <c r="H269" s="75" t="s">
        <v>147</v>
      </c>
      <c r="I269" s="115">
        <v>25628101001</v>
      </c>
      <c r="J269" s="75" t="s">
        <v>215</v>
      </c>
      <c r="K269" s="77">
        <v>2000000</v>
      </c>
      <c r="L269" s="96" t="s">
        <v>198</v>
      </c>
      <c r="M269" s="96" t="s">
        <v>226</v>
      </c>
      <c r="N269" s="75" t="s">
        <v>132</v>
      </c>
      <c r="O269" s="75" t="s">
        <v>72</v>
      </c>
      <c r="P269" s="75" t="s">
        <v>73</v>
      </c>
    </row>
    <row r="270" spans="1:16" ht="93.75" x14ac:dyDescent="0.2">
      <c r="A270" s="75">
        <f t="shared" si="4"/>
        <v>26</v>
      </c>
      <c r="B270" s="75" t="s">
        <v>122</v>
      </c>
      <c r="C270" s="75" t="s">
        <v>143</v>
      </c>
      <c r="D270" s="75" t="s">
        <v>144</v>
      </c>
      <c r="E270" s="110" t="s">
        <v>216</v>
      </c>
      <c r="F270" s="75">
        <v>55</v>
      </c>
      <c r="G270" s="75" t="s">
        <v>146</v>
      </c>
      <c r="H270" s="75" t="s">
        <v>147</v>
      </c>
      <c r="I270" s="115">
        <v>25644101001</v>
      </c>
      <c r="J270" s="75" t="s">
        <v>217</v>
      </c>
      <c r="K270" s="77">
        <v>2500000</v>
      </c>
      <c r="L270" s="96" t="s">
        <v>198</v>
      </c>
      <c r="M270" s="96" t="s">
        <v>226</v>
      </c>
      <c r="N270" s="75" t="s">
        <v>132</v>
      </c>
      <c r="O270" s="75" t="s">
        <v>72</v>
      </c>
      <c r="P270" s="75" t="s">
        <v>73</v>
      </c>
    </row>
    <row r="271" spans="1:16" ht="112.5" x14ac:dyDescent="0.2">
      <c r="A271" s="75">
        <f t="shared" si="4"/>
        <v>27</v>
      </c>
      <c r="B271" s="116" t="s">
        <v>227</v>
      </c>
      <c r="C271" s="117" t="s">
        <v>233</v>
      </c>
      <c r="D271" s="117" t="s">
        <v>234</v>
      </c>
      <c r="E271" s="110" t="s">
        <v>235</v>
      </c>
      <c r="F271" s="118" t="s">
        <v>145</v>
      </c>
      <c r="G271" s="119" t="s">
        <v>146</v>
      </c>
      <c r="H271" s="117" t="s">
        <v>59</v>
      </c>
      <c r="I271" s="120" t="s">
        <v>236</v>
      </c>
      <c r="J271" s="117" t="s">
        <v>237</v>
      </c>
      <c r="K271" s="121">
        <v>1960954.56</v>
      </c>
      <c r="L271" s="119" t="s">
        <v>112</v>
      </c>
      <c r="M271" s="119" t="s">
        <v>263</v>
      </c>
      <c r="N271" s="116" t="s">
        <v>132</v>
      </c>
      <c r="O271" s="116" t="s">
        <v>72</v>
      </c>
      <c r="P271" s="117" t="s">
        <v>73</v>
      </c>
    </row>
    <row r="272" spans="1:16" ht="93.75" x14ac:dyDescent="0.2">
      <c r="A272" s="75">
        <f t="shared" si="4"/>
        <v>28</v>
      </c>
      <c r="B272" s="73" t="s">
        <v>227</v>
      </c>
      <c r="C272" s="75" t="s">
        <v>233</v>
      </c>
      <c r="D272" s="75" t="s">
        <v>234</v>
      </c>
      <c r="E272" s="74" t="s">
        <v>238</v>
      </c>
      <c r="F272" s="122" t="s">
        <v>145</v>
      </c>
      <c r="G272" s="96" t="s">
        <v>146</v>
      </c>
      <c r="H272" s="75" t="s">
        <v>59</v>
      </c>
      <c r="I272" s="76">
        <v>25701000</v>
      </c>
      <c r="J272" s="75" t="s">
        <v>51</v>
      </c>
      <c r="K272" s="77">
        <v>1921895.16</v>
      </c>
      <c r="L272" s="119" t="s">
        <v>112</v>
      </c>
      <c r="M272" s="119" t="s">
        <v>263</v>
      </c>
      <c r="N272" s="73" t="s">
        <v>132</v>
      </c>
      <c r="O272" s="73" t="s">
        <v>72</v>
      </c>
      <c r="P272" s="75" t="s">
        <v>73</v>
      </c>
    </row>
    <row r="273" spans="1:16" ht="93.75" x14ac:dyDescent="0.2">
      <c r="A273" s="75">
        <f t="shared" si="4"/>
        <v>29</v>
      </c>
      <c r="B273" s="73" t="s">
        <v>227</v>
      </c>
      <c r="C273" s="75" t="s">
        <v>233</v>
      </c>
      <c r="D273" s="75" t="s">
        <v>234</v>
      </c>
      <c r="E273" s="74" t="s">
        <v>239</v>
      </c>
      <c r="F273" s="122" t="s">
        <v>145</v>
      </c>
      <c r="G273" s="96" t="s">
        <v>146</v>
      </c>
      <c r="H273" s="75" t="s">
        <v>59</v>
      </c>
      <c r="I273" s="123">
        <v>25620101</v>
      </c>
      <c r="J273" s="75" t="s">
        <v>240</v>
      </c>
      <c r="K273" s="77">
        <v>150947.9</v>
      </c>
      <c r="L273" s="119" t="s">
        <v>112</v>
      </c>
      <c r="M273" s="119" t="s">
        <v>263</v>
      </c>
      <c r="N273" s="73" t="s">
        <v>132</v>
      </c>
      <c r="O273" s="73" t="s">
        <v>72</v>
      </c>
      <c r="P273" s="75" t="s">
        <v>73</v>
      </c>
    </row>
    <row r="274" spans="1:16" ht="93.75" x14ac:dyDescent="0.2">
      <c r="A274" s="75">
        <f t="shared" si="4"/>
        <v>30</v>
      </c>
      <c r="B274" s="73" t="s">
        <v>227</v>
      </c>
      <c r="C274" s="75" t="s">
        <v>233</v>
      </c>
      <c r="D274" s="75" t="s">
        <v>234</v>
      </c>
      <c r="E274" s="74" t="s">
        <v>241</v>
      </c>
      <c r="F274" s="122" t="s">
        <v>145</v>
      </c>
      <c r="G274" s="96" t="s">
        <v>146</v>
      </c>
      <c r="H274" s="75" t="s">
        <v>59</v>
      </c>
      <c r="I274" s="76">
        <v>25745000</v>
      </c>
      <c r="J274" s="75" t="s">
        <v>242</v>
      </c>
      <c r="K274" s="77">
        <v>760600.56</v>
      </c>
      <c r="L274" s="119" t="s">
        <v>112</v>
      </c>
      <c r="M274" s="119" t="s">
        <v>263</v>
      </c>
      <c r="N274" s="73" t="s">
        <v>132</v>
      </c>
      <c r="O274" s="73" t="s">
        <v>72</v>
      </c>
      <c r="P274" s="75" t="s">
        <v>73</v>
      </c>
    </row>
    <row r="275" spans="1:16" ht="93.75" x14ac:dyDescent="0.2">
      <c r="A275" s="75">
        <f t="shared" si="4"/>
        <v>31</v>
      </c>
      <c r="B275" s="73" t="s">
        <v>227</v>
      </c>
      <c r="C275" s="75" t="s">
        <v>233</v>
      </c>
      <c r="D275" s="75" t="s">
        <v>234</v>
      </c>
      <c r="E275" s="74" t="s">
        <v>243</v>
      </c>
      <c r="F275" s="122" t="s">
        <v>145</v>
      </c>
      <c r="G275" s="96" t="s">
        <v>146</v>
      </c>
      <c r="H275" s="75" t="s">
        <v>59</v>
      </c>
      <c r="I275" s="76" t="s">
        <v>244</v>
      </c>
      <c r="J275" s="75" t="s">
        <v>245</v>
      </c>
      <c r="K275" s="77">
        <v>529202.64</v>
      </c>
      <c r="L275" s="119" t="s">
        <v>112</v>
      </c>
      <c r="M275" s="119" t="s">
        <v>263</v>
      </c>
      <c r="N275" s="73" t="s">
        <v>132</v>
      </c>
      <c r="O275" s="73" t="s">
        <v>72</v>
      </c>
      <c r="P275" s="75" t="s">
        <v>73</v>
      </c>
    </row>
    <row r="276" spans="1:16" ht="93.75" x14ac:dyDescent="0.2">
      <c r="A276" s="75">
        <f t="shared" si="4"/>
        <v>32</v>
      </c>
      <c r="B276" s="73" t="s">
        <v>227</v>
      </c>
      <c r="C276" s="75" t="s">
        <v>233</v>
      </c>
      <c r="D276" s="75" t="s">
        <v>234</v>
      </c>
      <c r="E276" s="74" t="s">
        <v>246</v>
      </c>
      <c r="F276" s="122" t="s">
        <v>145</v>
      </c>
      <c r="G276" s="96" t="s">
        <v>146</v>
      </c>
      <c r="H276" s="75" t="s">
        <v>59</v>
      </c>
      <c r="I276" s="76">
        <v>25636000</v>
      </c>
      <c r="J276" s="75" t="s">
        <v>159</v>
      </c>
      <c r="K276" s="77">
        <v>391830.96</v>
      </c>
      <c r="L276" s="119" t="s">
        <v>112</v>
      </c>
      <c r="M276" s="119" t="s">
        <v>263</v>
      </c>
      <c r="N276" s="73" t="s">
        <v>132</v>
      </c>
      <c r="O276" s="73" t="s">
        <v>72</v>
      </c>
      <c r="P276" s="75" t="s">
        <v>73</v>
      </c>
    </row>
    <row r="277" spans="1:16" ht="93.75" x14ac:dyDescent="0.2">
      <c r="A277" s="75">
        <f t="shared" si="4"/>
        <v>33</v>
      </c>
      <c r="B277" s="73" t="s">
        <v>227</v>
      </c>
      <c r="C277" s="75" t="s">
        <v>233</v>
      </c>
      <c r="D277" s="75" t="s">
        <v>234</v>
      </c>
      <c r="E277" s="74" t="s">
        <v>247</v>
      </c>
      <c r="F277" s="122" t="s">
        <v>145</v>
      </c>
      <c r="G277" s="96" t="s">
        <v>146</v>
      </c>
      <c r="H277" s="75" t="s">
        <v>59</v>
      </c>
      <c r="I277" s="76" t="s">
        <v>248</v>
      </c>
      <c r="J277" s="75" t="s">
        <v>249</v>
      </c>
      <c r="K277" s="77">
        <v>456907.2</v>
      </c>
      <c r="L277" s="119" t="s">
        <v>112</v>
      </c>
      <c r="M277" s="119" t="s">
        <v>263</v>
      </c>
      <c r="N277" s="73" t="s">
        <v>132</v>
      </c>
      <c r="O277" s="73" t="s">
        <v>72</v>
      </c>
      <c r="P277" s="75" t="s">
        <v>73</v>
      </c>
    </row>
    <row r="278" spans="1:16" ht="112.5" x14ac:dyDescent="0.2">
      <c r="A278" s="75">
        <f t="shared" si="4"/>
        <v>34</v>
      </c>
      <c r="B278" s="73" t="s">
        <v>227</v>
      </c>
      <c r="C278" s="75" t="s">
        <v>233</v>
      </c>
      <c r="D278" s="75" t="s">
        <v>234</v>
      </c>
      <c r="E278" s="74" t="s">
        <v>250</v>
      </c>
      <c r="F278" s="122" t="s">
        <v>145</v>
      </c>
      <c r="G278" s="96" t="s">
        <v>146</v>
      </c>
      <c r="H278" s="75" t="s">
        <v>59</v>
      </c>
      <c r="I278" s="76" t="s">
        <v>251</v>
      </c>
      <c r="J278" s="75" t="s">
        <v>252</v>
      </c>
      <c r="K278" s="77">
        <v>784600.56</v>
      </c>
      <c r="L278" s="119" t="s">
        <v>112</v>
      </c>
      <c r="M278" s="119" t="s">
        <v>263</v>
      </c>
      <c r="N278" s="73" t="s">
        <v>132</v>
      </c>
      <c r="O278" s="73" t="s">
        <v>72</v>
      </c>
      <c r="P278" s="75" t="s">
        <v>73</v>
      </c>
    </row>
    <row r="279" spans="1:16" ht="93.75" x14ac:dyDescent="0.2">
      <c r="A279" s="75">
        <f t="shared" si="4"/>
        <v>35</v>
      </c>
      <c r="B279" s="73" t="s">
        <v>227</v>
      </c>
      <c r="C279" s="75" t="s">
        <v>233</v>
      </c>
      <c r="D279" s="75" t="s">
        <v>234</v>
      </c>
      <c r="E279" s="74" t="s">
        <v>253</v>
      </c>
      <c r="F279" s="122" t="s">
        <v>145</v>
      </c>
      <c r="G279" s="96" t="s">
        <v>146</v>
      </c>
      <c r="H279" s="75" t="s">
        <v>59</v>
      </c>
      <c r="I279" s="76" t="s">
        <v>254</v>
      </c>
      <c r="J279" s="75" t="s">
        <v>255</v>
      </c>
      <c r="K279" s="77">
        <v>837852.96</v>
      </c>
      <c r="L279" s="119" t="s">
        <v>112</v>
      </c>
      <c r="M279" s="119" t="s">
        <v>263</v>
      </c>
      <c r="N279" s="73" t="s">
        <v>132</v>
      </c>
      <c r="O279" s="73" t="s">
        <v>72</v>
      </c>
      <c r="P279" s="75" t="s">
        <v>73</v>
      </c>
    </row>
    <row r="280" spans="1:16" ht="187.5" x14ac:dyDescent="0.2">
      <c r="A280" s="75">
        <f t="shared" si="4"/>
        <v>36</v>
      </c>
      <c r="B280" s="73" t="s">
        <v>227</v>
      </c>
      <c r="C280" s="75" t="s">
        <v>233</v>
      </c>
      <c r="D280" s="75" t="s">
        <v>234</v>
      </c>
      <c r="E280" s="74" t="s">
        <v>256</v>
      </c>
      <c r="F280" s="122" t="s">
        <v>145</v>
      </c>
      <c r="G280" s="96" t="s">
        <v>146</v>
      </c>
      <c r="H280" s="75" t="s">
        <v>59</v>
      </c>
      <c r="I280" s="76" t="s">
        <v>257</v>
      </c>
      <c r="J280" s="75" t="s">
        <v>258</v>
      </c>
      <c r="K280" s="77">
        <v>1392840</v>
      </c>
      <c r="L280" s="119" t="s">
        <v>112</v>
      </c>
      <c r="M280" s="119" t="s">
        <v>263</v>
      </c>
      <c r="N280" s="73" t="s">
        <v>132</v>
      </c>
      <c r="O280" s="73" t="s">
        <v>72</v>
      </c>
      <c r="P280" s="75" t="s">
        <v>73</v>
      </c>
    </row>
    <row r="281" spans="1:16" ht="93.75" x14ac:dyDescent="0.2">
      <c r="A281" s="75">
        <f t="shared" si="4"/>
        <v>37</v>
      </c>
      <c r="B281" s="73" t="s">
        <v>227</v>
      </c>
      <c r="C281" s="75" t="s">
        <v>233</v>
      </c>
      <c r="D281" s="75" t="s">
        <v>234</v>
      </c>
      <c r="E281" s="74" t="s">
        <v>260</v>
      </c>
      <c r="F281" s="122" t="s">
        <v>145</v>
      </c>
      <c r="G281" s="96" t="s">
        <v>146</v>
      </c>
      <c r="H281" s="75" t="s">
        <v>59</v>
      </c>
      <c r="I281" s="123">
        <v>25626101</v>
      </c>
      <c r="J281" s="75" t="s">
        <v>261</v>
      </c>
      <c r="K281" s="98">
        <v>483600</v>
      </c>
      <c r="L281" s="119" t="s">
        <v>112</v>
      </c>
      <c r="M281" s="119" t="s">
        <v>263</v>
      </c>
      <c r="N281" s="73" t="s">
        <v>132</v>
      </c>
      <c r="O281" s="73" t="s">
        <v>72</v>
      </c>
      <c r="P281" s="75" t="s">
        <v>73</v>
      </c>
    </row>
    <row r="282" spans="1:16" ht="56.25" x14ac:dyDescent="0.2">
      <c r="A282" s="75">
        <f t="shared" si="4"/>
        <v>38</v>
      </c>
      <c r="B282" s="73" t="s">
        <v>264</v>
      </c>
      <c r="C282" s="73" t="s">
        <v>289</v>
      </c>
      <c r="D282" s="75" t="s">
        <v>290</v>
      </c>
      <c r="E282" s="75" t="s">
        <v>291</v>
      </c>
      <c r="F282" s="75">
        <v>796</v>
      </c>
      <c r="G282" s="75" t="s">
        <v>50</v>
      </c>
      <c r="H282" s="124">
        <v>23510</v>
      </c>
      <c r="I282" s="76">
        <v>25701000</v>
      </c>
      <c r="J282" s="75" t="s">
        <v>51</v>
      </c>
      <c r="K282" s="98">
        <v>410000</v>
      </c>
      <c r="L282" s="96" t="s">
        <v>98</v>
      </c>
      <c r="M282" s="96" t="s">
        <v>226</v>
      </c>
      <c r="N282" s="75" t="s">
        <v>132</v>
      </c>
      <c r="O282" s="75" t="s">
        <v>72</v>
      </c>
      <c r="P282" s="75" t="s">
        <v>73</v>
      </c>
    </row>
    <row r="283" spans="1:16" ht="93.75" x14ac:dyDescent="0.2">
      <c r="A283" s="75">
        <f t="shared" si="4"/>
        <v>39</v>
      </c>
      <c r="B283" s="75" t="s">
        <v>314</v>
      </c>
      <c r="C283" s="75" t="s">
        <v>315</v>
      </c>
      <c r="D283" s="75" t="s">
        <v>316</v>
      </c>
      <c r="E283" s="74" t="s">
        <v>317</v>
      </c>
      <c r="F283" s="75">
        <v>539</v>
      </c>
      <c r="G283" s="75" t="s">
        <v>318</v>
      </c>
      <c r="H283" s="75" t="s">
        <v>232</v>
      </c>
      <c r="I283" s="76">
        <v>25701000</v>
      </c>
      <c r="J283" s="75" t="s">
        <v>51</v>
      </c>
      <c r="K283" s="139">
        <v>2000</v>
      </c>
      <c r="L283" s="96" t="s">
        <v>112</v>
      </c>
      <c r="M283" s="96" t="s">
        <v>321</v>
      </c>
      <c r="N283" s="75" t="s">
        <v>71</v>
      </c>
      <c r="O283" s="75" t="s">
        <v>72</v>
      </c>
      <c r="P283" s="75" t="s">
        <v>320</v>
      </c>
    </row>
    <row r="284" spans="1:16" ht="75" x14ac:dyDescent="0.2">
      <c r="A284" s="75">
        <f t="shared" si="4"/>
        <v>40</v>
      </c>
      <c r="B284" s="75" t="s">
        <v>314</v>
      </c>
      <c r="C284" s="140" t="s">
        <v>322</v>
      </c>
      <c r="D284" s="75" t="s">
        <v>323</v>
      </c>
      <c r="E284" s="74" t="s">
        <v>324</v>
      </c>
      <c r="F284" s="75">
        <v>796</v>
      </c>
      <c r="G284" s="75" t="s">
        <v>50</v>
      </c>
      <c r="H284" s="75">
        <v>15</v>
      </c>
      <c r="I284" s="76">
        <v>25000000</v>
      </c>
      <c r="J284" s="75" t="s">
        <v>78</v>
      </c>
      <c r="K284" s="98">
        <v>1489000</v>
      </c>
      <c r="L284" s="96" t="s">
        <v>112</v>
      </c>
      <c r="M284" s="96" t="s">
        <v>321</v>
      </c>
      <c r="N284" s="75" t="s">
        <v>71</v>
      </c>
      <c r="O284" s="75" t="s">
        <v>72</v>
      </c>
      <c r="P284" s="75" t="s">
        <v>73</v>
      </c>
    </row>
    <row r="285" spans="1:16" ht="18.75" x14ac:dyDescent="0.2">
      <c r="A285" s="47"/>
      <c r="B285" s="48"/>
      <c r="C285" s="49"/>
      <c r="D285" s="50"/>
      <c r="E285" s="51"/>
      <c r="F285" s="52"/>
      <c r="G285" s="47"/>
      <c r="H285" s="53"/>
      <c r="I285" s="54"/>
      <c r="J285" s="52"/>
      <c r="K285" s="55"/>
      <c r="L285" s="56"/>
      <c r="M285" s="56"/>
      <c r="N285" s="47"/>
      <c r="O285" s="47"/>
      <c r="P285" s="57"/>
    </row>
    <row r="286" spans="1:16" ht="18.75" x14ac:dyDescent="0.2">
      <c r="A286" s="47"/>
      <c r="B286" s="48"/>
      <c r="C286" s="49"/>
      <c r="D286" s="50"/>
      <c r="E286" s="51"/>
      <c r="F286" s="52"/>
      <c r="G286" s="47"/>
      <c r="H286" s="53"/>
      <c r="I286" s="54"/>
      <c r="J286" s="52"/>
      <c r="K286" s="55"/>
      <c r="L286" s="56"/>
      <c r="M286" s="56"/>
      <c r="N286" s="47"/>
      <c r="O286" s="47"/>
      <c r="P286" s="57"/>
    </row>
    <row r="287" spans="1:16" ht="18.75" x14ac:dyDescent="0.2">
      <c r="A287" s="47"/>
      <c r="B287" s="48"/>
      <c r="C287" s="49"/>
      <c r="D287" s="50"/>
      <c r="E287" s="51"/>
      <c r="F287" s="52"/>
      <c r="G287" s="47"/>
      <c r="H287" s="53"/>
      <c r="I287" s="54"/>
      <c r="J287" s="52"/>
      <c r="K287" s="55"/>
      <c r="L287" s="56"/>
      <c r="M287" s="56"/>
      <c r="N287" s="47"/>
      <c r="O287" s="47"/>
      <c r="P287" s="57"/>
    </row>
    <row r="288" spans="1:16" ht="23.25" x14ac:dyDescent="0.2">
      <c r="B288" s="60"/>
      <c r="C288" s="60"/>
      <c r="D288" s="60"/>
      <c r="E288" s="58"/>
      <c r="F288" s="52"/>
      <c r="G288" s="47"/>
      <c r="H288" s="53"/>
      <c r="I288" s="54"/>
      <c r="J288" s="52"/>
      <c r="K288" s="55"/>
      <c r="L288" s="56"/>
      <c r="M288" s="56"/>
      <c r="N288" s="47"/>
      <c r="O288" s="47"/>
      <c r="P288" s="57"/>
    </row>
    <row r="289" spans="1:16" ht="57.75" customHeight="1" x14ac:dyDescent="0.2">
      <c r="A289" s="201" t="s">
        <v>378</v>
      </c>
      <c r="B289" s="201"/>
      <c r="C289" s="201"/>
      <c r="D289" s="201"/>
      <c r="E289" s="148"/>
      <c r="F289" s="190" t="s">
        <v>379</v>
      </c>
      <c r="G289" s="59"/>
      <c r="H289" s="59"/>
      <c r="I289" s="1"/>
      <c r="J289" s="1"/>
      <c r="K289" s="30"/>
      <c r="L289" s="1"/>
      <c r="M289" s="1"/>
      <c r="N289" s="1"/>
      <c r="O289" s="1"/>
      <c r="P289" s="1"/>
    </row>
    <row r="290" spans="1:16" ht="23.25" x14ac:dyDescent="0.2">
      <c r="A290" s="36"/>
      <c r="E290" s="38"/>
      <c r="H290" s="1"/>
      <c r="I290" s="36"/>
      <c r="J290" s="1"/>
      <c r="K290" s="40"/>
      <c r="L290" s="1"/>
      <c r="M290" s="1"/>
      <c r="N290" s="1"/>
      <c r="O290" s="1"/>
      <c r="P290" s="1"/>
    </row>
    <row r="291" spans="1:16" x14ac:dyDescent="0.2">
      <c r="H291" s="1"/>
      <c r="I291" s="1"/>
      <c r="J291" s="1"/>
      <c r="K291" s="30"/>
      <c r="L291" s="1"/>
      <c r="M291" s="1"/>
      <c r="N291" s="1"/>
      <c r="O291" s="1"/>
      <c r="P291" s="1"/>
    </row>
    <row r="292" spans="1:16" x14ac:dyDescent="0.2">
      <c r="H292" s="1"/>
      <c r="I292" s="1"/>
      <c r="J292" s="1"/>
      <c r="K292" s="30"/>
      <c r="L292" s="1"/>
      <c r="M292" s="1"/>
      <c r="N292" s="1"/>
      <c r="O292" s="1"/>
      <c r="P292" s="1"/>
    </row>
    <row r="293" spans="1:16" x14ac:dyDescent="0.2">
      <c r="H293" s="1"/>
      <c r="I293" s="1"/>
      <c r="J293" s="1"/>
      <c r="K293" s="30"/>
      <c r="L293" s="1"/>
      <c r="M293" s="1"/>
      <c r="N293" s="1"/>
      <c r="O293" s="1"/>
      <c r="P293" s="1"/>
    </row>
  </sheetData>
  <autoFilter ref="A18:P112"/>
  <mergeCells count="80">
    <mergeCell ref="A239:P239"/>
    <mergeCell ref="A241:A243"/>
    <mergeCell ref="B241:B243"/>
    <mergeCell ref="C241:C243"/>
    <mergeCell ref="D241:D243"/>
    <mergeCell ref="E241:M241"/>
    <mergeCell ref="N241:N243"/>
    <mergeCell ref="O241:O242"/>
    <mergeCell ref="P241:P243"/>
    <mergeCell ref="E242:E243"/>
    <mergeCell ref="F242:G242"/>
    <mergeCell ref="H242:H243"/>
    <mergeCell ref="I242:J242"/>
    <mergeCell ref="K242:K243"/>
    <mergeCell ref="L242:M242"/>
    <mergeCell ref="A193:P193"/>
    <mergeCell ref="A195:A197"/>
    <mergeCell ref="B195:B197"/>
    <mergeCell ref="C195:C197"/>
    <mergeCell ref="D195:D197"/>
    <mergeCell ref="E195:M195"/>
    <mergeCell ref="N195:N197"/>
    <mergeCell ref="O195:O196"/>
    <mergeCell ref="P195:P197"/>
    <mergeCell ref="E196:E197"/>
    <mergeCell ref="F196:G196"/>
    <mergeCell ref="H196:H197"/>
    <mergeCell ref="I196:J196"/>
    <mergeCell ref="K196:K197"/>
    <mergeCell ref="L196:M196"/>
    <mergeCell ref="I9:O9"/>
    <mergeCell ref="A10:H10"/>
    <mergeCell ref="A11:H11"/>
    <mergeCell ref="A9:H9"/>
    <mergeCell ref="E15:M15"/>
    <mergeCell ref="A12:H12"/>
    <mergeCell ref="I10:O10"/>
    <mergeCell ref="I11:O11"/>
    <mergeCell ref="I12:O12"/>
    <mergeCell ref="A14:O14"/>
    <mergeCell ref="C15:C17"/>
    <mergeCell ref="D15:D17"/>
    <mergeCell ref="A15:A17"/>
    <mergeCell ref="B15:B17"/>
    <mergeCell ref="E16:E17"/>
    <mergeCell ref="I16:J16"/>
    <mergeCell ref="A4:O4"/>
    <mergeCell ref="A6:H6"/>
    <mergeCell ref="I6:O6"/>
    <mergeCell ref="A7:H7"/>
    <mergeCell ref="A8:H8"/>
    <mergeCell ref="I7:O7"/>
    <mergeCell ref="I8:O8"/>
    <mergeCell ref="L128:M128"/>
    <mergeCell ref="A119:H119"/>
    <mergeCell ref="A117:J117"/>
    <mergeCell ref="P15:P17"/>
    <mergeCell ref="H16:H17"/>
    <mergeCell ref="F16:G16"/>
    <mergeCell ref="N15:N17"/>
    <mergeCell ref="O15:O16"/>
    <mergeCell ref="L16:M16"/>
    <mergeCell ref="K16:K17"/>
    <mergeCell ref="A118:P118"/>
    <mergeCell ref="A289:D289"/>
    <mergeCell ref="A121:M121"/>
    <mergeCell ref="A127:A129"/>
    <mergeCell ref="B127:B129"/>
    <mergeCell ref="C127:C129"/>
    <mergeCell ref="D127:D129"/>
    <mergeCell ref="E127:M127"/>
    <mergeCell ref="A125:P125"/>
    <mergeCell ref="N127:N129"/>
    <mergeCell ref="O127:O128"/>
    <mergeCell ref="P127:P129"/>
    <mergeCell ref="E128:E129"/>
    <mergeCell ref="F128:G128"/>
    <mergeCell ref="H128:H129"/>
    <mergeCell ref="I128:J128"/>
    <mergeCell ref="K128:K129"/>
  </mergeCells>
  <hyperlinks>
    <hyperlink ref="I9" r:id="rId1"/>
  </hyperlinks>
  <pageMargins left="0.23622047244094491" right="0.23622047244094491" top="0.74803149606299213" bottom="0.35433070866141736" header="0.31496062992125984" footer="0.31496062992125984"/>
  <pageSetup paperSize="256" scale="43" fitToHeight="0" orientation="landscape" r:id="rId2"/>
  <headerFooter>
    <oddFooter>&amp;CСтраница &amp;P из &amp;N</oddFooter>
  </headerFooter>
  <rowBreaks count="19" manualBreakCount="19">
    <brk id="32" max="15" man="1"/>
    <brk id="45" max="15" man="1"/>
    <brk id="56" max="15" man="1"/>
    <brk id="67" max="15" man="1"/>
    <brk id="77" max="15" man="1"/>
    <brk id="82" max="15" man="1"/>
    <brk id="87" max="15" man="1"/>
    <brk id="95" max="15" man="1"/>
    <brk id="106" max="15" man="1"/>
    <brk id="122" max="15" man="1"/>
    <brk id="144" max="15" man="1"/>
    <brk id="156" max="15" man="1"/>
    <brk id="167" max="15" man="1"/>
    <brk id="177" max="15" man="1"/>
    <brk id="190" max="15" man="1"/>
    <brk id="213" max="15" man="1"/>
    <brk id="225" max="15" man="1"/>
    <brk id="236" max="15" man="1"/>
    <brk id="259" max="15" man="1"/>
  </rowBreaks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14"/>
  <sheetViews>
    <sheetView topLeftCell="A4" workbookViewId="0">
      <selection activeCell="B15" sqref="B15"/>
    </sheetView>
  </sheetViews>
  <sheetFormatPr defaultRowHeight="12.75" x14ac:dyDescent="0.2"/>
  <cols>
    <col min="1" max="1" width="13.42578125" customWidth="1"/>
    <col min="2" max="2" width="93" customWidth="1"/>
  </cols>
  <sheetData>
    <row r="1" spans="1:2" ht="20.25" x14ac:dyDescent="0.3">
      <c r="A1" s="216" t="s">
        <v>330</v>
      </c>
      <c r="B1" s="216"/>
    </row>
    <row r="2" spans="1:2" ht="15.75" x14ac:dyDescent="0.25">
      <c r="A2" s="217" t="s">
        <v>332</v>
      </c>
      <c r="B2" s="217"/>
    </row>
    <row r="3" spans="1:2" ht="15.75" x14ac:dyDescent="0.25">
      <c r="A3" s="142"/>
      <c r="B3" s="143"/>
    </row>
    <row r="4" spans="1:2" ht="15.75" x14ac:dyDescent="0.25">
      <c r="A4" s="144">
        <v>43865</v>
      </c>
      <c r="B4" s="145" t="s">
        <v>331</v>
      </c>
    </row>
    <row r="5" spans="1:2" ht="31.5" x14ac:dyDescent="0.25">
      <c r="A5" s="146">
        <v>43915</v>
      </c>
      <c r="B5" s="147" t="s">
        <v>339</v>
      </c>
    </row>
    <row r="6" spans="1:2" ht="35.25" customHeight="1" x14ac:dyDescent="0.25">
      <c r="A6" s="146">
        <v>43977</v>
      </c>
      <c r="B6" s="147" t="s">
        <v>344</v>
      </c>
    </row>
    <row r="7" spans="1:2" ht="32.25" customHeight="1" x14ac:dyDescent="0.25">
      <c r="A7" s="146">
        <v>43991</v>
      </c>
      <c r="B7" s="147" t="s">
        <v>350</v>
      </c>
    </row>
    <row r="8" spans="1:2" ht="15.75" x14ac:dyDescent="0.25">
      <c r="A8" s="144">
        <v>44019</v>
      </c>
      <c r="B8" s="145" t="s">
        <v>353</v>
      </c>
    </row>
    <row r="9" spans="1:2" ht="18.2" customHeight="1" x14ac:dyDescent="0.25">
      <c r="A9" s="146">
        <v>44021</v>
      </c>
      <c r="B9" s="147" t="s">
        <v>358</v>
      </c>
    </row>
    <row r="10" spans="1:2" ht="15.75" x14ac:dyDescent="0.25">
      <c r="A10" s="146">
        <v>44056</v>
      </c>
      <c r="B10" s="147" t="s">
        <v>364</v>
      </c>
    </row>
    <row r="11" spans="1:2" ht="15.75" x14ac:dyDescent="0.25">
      <c r="A11" s="146">
        <v>44069</v>
      </c>
      <c r="B11" s="147" t="s">
        <v>368</v>
      </c>
    </row>
    <row r="12" spans="1:2" ht="51.95" customHeight="1" x14ac:dyDescent="0.25">
      <c r="A12" s="146">
        <v>44098</v>
      </c>
      <c r="B12" s="147" t="s">
        <v>372</v>
      </c>
    </row>
    <row r="13" spans="1:2" ht="15.75" x14ac:dyDescent="0.25">
      <c r="A13" s="146">
        <v>44126</v>
      </c>
      <c r="B13" s="147" t="s">
        <v>380</v>
      </c>
    </row>
    <row r="14" spans="1:2" ht="47.25" x14ac:dyDescent="0.25">
      <c r="A14" s="146">
        <v>44152</v>
      </c>
      <c r="B14" s="147" t="s">
        <v>387</v>
      </c>
    </row>
  </sheetData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План Закупок на 2020 год</vt:lpstr>
      <vt:lpstr>Перечень изменений</vt:lpstr>
      <vt:lpstr>'План Закупок на 2020 год'!Область_печати</vt:lpstr>
    </vt:vector>
  </TitlesOfParts>
  <Company>ОАО "Иркутскэнерго"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Таскаев Максим Андреевич</dc:creator>
  <cp:lastModifiedBy>Пользователь Windows</cp:lastModifiedBy>
  <cp:lastPrinted>2020-11-17T13:01:20Z</cp:lastPrinted>
  <dcterms:created xsi:type="dcterms:W3CDTF">2003-09-24T06:11:03Z</dcterms:created>
  <dcterms:modified xsi:type="dcterms:W3CDTF">2020-11-19T06:46:51Z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