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один\диск D\Рабочая папка\Раскрытие информации\2025\декабрь 2025\"/>
    </mc:Choice>
  </mc:AlternateContent>
  <xr:revisionPtr revIDLastSave="0" documentId="13_ncr:1_{29B8F27D-C539-4322-9B22-8C336A4A60F9}" xr6:coauthVersionLast="47" xr6:coauthVersionMax="47" xr10:uidLastSave="{00000000-0000-0000-0000-000000000000}"/>
  <bookViews>
    <workbookView xWindow="-28920" yWindow="-120" windowWidth="29040" windowHeight="15840" tabRatio="832" activeTab="11" xr2:uid="{576A28C4-8398-4BDD-B299-8BA7C336DB56}"/>
  </bookViews>
  <sheets>
    <sheet name="Январь 2025" sheetId="4" r:id="rId1"/>
    <sheet name="Февраль 2025" sheetId="5" r:id="rId2"/>
    <sheet name="Март 2025" sheetId="6" r:id="rId3"/>
    <sheet name="Апрель 2025" sheetId="7" r:id="rId4"/>
    <sheet name="Май 2025" sheetId="8" r:id="rId5"/>
    <sheet name="Июнь 2025" sheetId="9" r:id="rId6"/>
    <sheet name="Июль 2025" sheetId="10" r:id="rId7"/>
    <sheet name="Август 2025" sheetId="11" r:id="rId8"/>
    <sheet name="Сентябрь 2025" sheetId="12" r:id="rId9"/>
    <sheet name="Октябрь 2025" sheetId="13" r:id="rId10"/>
    <sheet name="Ноябрь 2025 " sheetId="14" r:id="rId11"/>
    <sheet name="Декабрь 2025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5" l="1"/>
  <c r="E23" i="15" s="1"/>
  <c r="E22" i="14" l="1"/>
  <c r="E23" i="14" s="1"/>
  <c r="E22" i="13"/>
  <c r="E23" i="13" s="1"/>
  <c r="E22" i="12"/>
  <c r="E23" i="12" s="1"/>
  <c r="E22" i="11"/>
  <c r="E23" i="11" s="1"/>
  <c r="E22" i="10"/>
  <c r="E23" i="10" s="1"/>
  <c r="E22" i="9"/>
  <c r="E23" i="9" s="1"/>
  <c r="E22" i="8"/>
  <c r="E23" i="8" s="1"/>
  <c r="E22" i="7"/>
  <c r="E23" i="7" s="1"/>
  <c r="E22" i="6"/>
  <c r="E23" i="6" s="1"/>
  <c r="E22" i="5"/>
  <c r="E23" i="5" s="1"/>
  <c r="E22" i="4"/>
  <c r="E23" i="4" s="1"/>
</calcChain>
</file>

<file path=xl/sharedStrings.xml><?xml version="1.0" encoding="utf-8"?>
<sst xmlns="http://schemas.openxmlformats.org/spreadsheetml/2006/main" count="561" uniqueCount="43">
  <si>
    <t>ООО "Иркутская Энергосбытовая компания"</t>
  </si>
  <si>
    <t>Расшифровка расчета:</t>
  </si>
  <si>
    <t>Номер</t>
  </si>
  <si>
    <t>Наименование</t>
  </si>
  <si>
    <t>Обозначение</t>
  </si>
  <si>
    <t>Размерность</t>
  </si>
  <si>
    <t>Значение</t>
  </si>
  <si>
    <t>Объем электрической мощности приобретенный на оптовом рынке</t>
  </si>
  <si>
    <t>Nорэ</t>
  </si>
  <si>
    <t>МВт</t>
  </si>
  <si>
    <t>Объем электрической мощности населения и приравненных к нему категорий учтенный в сводном прогнозном балансе производства и поставок электрической энергии (мощности)</t>
  </si>
  <si>
    <t>Nбаланс</t>
  </si>
  <si>
    <t>Объем электрической энергии приобретенный на оптовом рынке</t>
  </si>
  <si>
    <t>Vорэ</t>
  </si>
  <si>
    <t>МВтч</t>
  </si>
  <si>
    <t>Объем электрической энергии приобретенный на розничном рынке</t>
  </si>
  <si>
    <t>Vррэ</t>
  </si>
  <si>
    <t>Объем электрической энергии населения и приравненных к нему категорий учтенный в сводном прогнозном балансе производства и поставок электрической энергии (мощности)</t>
  </si>
  <si>
    <t>Vнаселение</t>
  </si>
  <si>
    <t>1/час</t>
  </si>
  <si>
    <t>руб./МВт.ч</t>
  </si>
  <si>
    <t>Плата за услуги по управлению изменением режима потребления электрической энергии</t>
  </si>
  <si>
    <t>Средневзвешенная цена оказания услуг по управлению изменением режима потребления электрической энергии на оптовом рынке</t>
  </si>
  <si>
    <t>Цсвцупр</t>
  </si>
  <si>
    <t>Коэффициент оплаты услуг по управлению изменением режима потребления электрической энергии</t>
  </si>
  <si>
    <t>КОМ для упр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</si>
  <si>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</si>
  <si>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Ц 1-2 ЦК упр</t>
  </si>
  <si>
    <t>Объем электрической энергии потребленный потребителями 3 - 6 ЦК</t>
  </si>
  <si>
    <t>V3-6</t>
  </si>
  <si>
    <t>Объем электрической мощности потребленный потребителями 3 - 6 ЦК</t>
  </si>
  <si>
    <t>N3-6</t>
  </si>
  <si>
    <t>Объем электрической энергии на собственные нужды</t>
  </si>
  <si>
    <t>Vхн</t>
  </si>
  <si>
    <t>3426,12</t>
  </si>
  <si>
    <t>4143,35</t>
  </si>
  <si>
    <t>7954,57</t>
  </si>
  <si>
    <t>6047,67</t>
  </si>
  <si>
    <t>4483,01</t>
  </si>
  <si>
    <t>811,85</t>
  </si>
  <si>
    <t>800,16</t>
  </si>
  <si>
    <t>4413,69</t>
  </si>
  <si>
    <t>2764,43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</si>
</sst>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mmmm\ yyyy;@"/>
    <numFmt numFmtId="165" formatCode="#,##0.000"/>
    <numFmt numFmtId="166" formatCode="#,##0.000000"/>
  </numFmts>
  <fonts count="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0" fillId="0" borderId="0" xfId="0" applyNumberFormat="1"/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5" fillId="0" borderId="6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vertical="center" wrapText="1"/>
    </xf>
    <xf numFmtId="165" fontId="5" fillId="0" borderId="6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165" fontId="5" fillId="0" borderId="1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15</xdr:row>
      <xdr:rowOff>142875</xdr:rowOff>
    </xdr:from>
    <xdr:to>
      <xdr:col>2</xdr:col>
      <xdr:colOff>276225</xdr:colOff>
      <xdr:row>17</xdr:row>
      <xdr:rowOff>209550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7B6B65A-7B6C-4926-AB4F-9339E52B4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6019800"/>
          <a:ext cx="329564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428625</xdr:colOff>
      <xdr:row>14</xdr:row>
      <xdr:rowOff>1</xdr:rowOff>
    </xdr:from>
    <xdr:to>
      <xdr:col>4</xdr:col>
      <xdr:colOff>1219200</xdr:colOff>
      <xdr:row>19</xdr:row>
      <xdr:rowOff>9525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E170677-F39E-41F9-B0C5-9BB7820E4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5686426"/>
          <a:ext cx="3781425" cy="1162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4C54604-D8DF-4165-A09E-EB03FBDE0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F205792-9ED5-4A0A-81D5-706380C4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72FF612-555E-4AB1-A695-EDB3EE572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B71EED2-B351-40AA-89D3-85A39D5B6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180976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63BD99C-9FC9-4D20-A736-5025DBC1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19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62EC143-9595-4227-BC07-B4486993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15</xdr:row>
      <xdr:rowOff>142875</xdr:rowOff>
    </xdr:from>
    <xdr:to>
      <xdr:col>2</xdr:col>
      <xdr:colOff>276225</xdr:colOff>
      <xdr:row>18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4CA899B-AF15-4B11-857D-13F25A216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6019800"/>
          <a:ext cx="329564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209551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CE44916-66A4-4528-A7E7-A7A54D345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97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15</xdr:row>
      <xdr:rowOff>142875</xdr:rowOff>
    </xdr:from>
    <xdr:to>
      <xdr:col>2</xdr:col>
      <xdr:colOff>276225</xdr:colOff>
      <xdr:row>18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311A953-AB51-4001-8C68-1A81EC442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6019800"/>
          <a:ext cx="329564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209551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25045B3-1FFE-413F-AAD8-261B1E431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97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15</xdr:row>
      <xdr:rowOff>142875</xdr:rowOff>
    </xdr:from>
    <xdr:to>
      <xdr:col>2</xdr:col>
      <xdr:colOff>276225</xdr:colOff>
      <xdr:row>18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4E3247E-C0EC-4CD9-9876-D99F17CE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6019800"/>
          <a:ext cx="329564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209551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F74CE45-7BED-4567-BECA-002B2203D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97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15</xdr:row>
      <xdr:rowOff>142875</xdr:rowOff>
    </xdr:from>
    <xdr:to>
      <xdr:col>2</xdr:col>
      <xdr:colOff>276225</xdr:colOff>
      <xdr:row>19</xdr:row>
      <xdr:rowOff>66675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B5EAF0-0A9D-419A-8803-13609D459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6019800"/>
          <a:ext cx="329564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19</xdr:row>
      <xdr:rowOff>161926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F7EBC55-8694-46D6-A55C-62A38EA84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97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15</xdr:row>
      <xdr:rowOff>142875</xdr:rowOff>
    </xdr:from>
    <xdr:to>
      <xdr:col>2</xdr:col>
      <xdr:colOff>276225</xdr:colOff>
      <xdr:row>19</xdr:row>
      <xdr:rowOff>66675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79155FA-F2A0-4762-A446-64E4C673C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6019800"/>
          <a:ext cx="3295649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19</xdr:row>
      <xdr:rowOff>161926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8E5C7A8-E3E0-4393-955D-C092F270E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117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15</xdr:row>
      <xdr:rowOff>142875</xdr:rowOff>
    </xdr:from>
    <xdr:to>
      <xdr:col>2</xdr:col>
      <xdr:colOff>276225</xdr:colOff>
      <xdr:row>20</xdr:row>
      <xdr:rowOff>76200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17754F1-D14A-46B3-AE1C-87CA3D83E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6019800"/>
          <a:ext cx="3295649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20</xdr:row>
      <xdr:rowOff>171451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9024467-8DF1-4E5D-ADC3-3879EB409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117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15</xdr:row>
      <xdr:rowOff>142875</xdr:rowOff>
    </xdr:from>
    <xdr:to>
      <xdr:col>2</xdr:col>
      <xdr:colOff>276225</xdr:colOff>
      <xdr:row>20</xdr:row>
      <xdr:rowOff>76200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EA341AC-BDBE-4139-A8EF-E9E79BD12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6019800"/>
          <a:ext cx="3295649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20</xdr:row>
      <xdr:rowOff>171451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2C4DCA9-3ED9-4B86-BCB6-FA8D4BE08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137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4B5BBD5-0CD8-47C1-BCE3-0AEFE23F3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B3D8D83-C0CC-4006-B704-6DCB8963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D26-679E-4BD0-A6EA-5EFDD6AA9F83}">
  <dimension ref="A1:H23"/>
  <sheetViews>
    <sheetView workbookViewId="0">
      <selection sqref="A1:XFD1048576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45658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3676.2820000000002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559.73699999999997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2488.5273999999999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2573638.4730000002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24936.060999999998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413147.4192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302.93099999999998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1244263.7</v>
      </c>
    </row>
    <row r="16" spans="1:8" ht="18.75" x14ac:dyDescent="0.25">
      <c r="A16" s="25"/>
      <c r="B16" s="25"/>
      <c r="C16" s="25"/>
      <c r="D16" s="25"/>
      <c r="E16" s="25"/>
    </row>
    <row r="17" spans="1:5" ht="18.75" x14ac:dyDescent="0.25">
      <c r="A17" s="25"/>
      <c r="B17" s="25"/>
      <c r="C17" s="25"/>
      <c r="D17" s="25"/>
      <c r="E17" s="25"/>
    </row>
    <row r="18" spans="1:5" ht="18.75" x14ac:dyDescent="0.25">
      <c r="A18" s="25"/>
      <c r="B18" s="25"/>
      <c r="C18" s="25"/>
      <c r="D18" s="25"/>
      <c r="E18" s="25"/>
    </row>
    <row r="19" spans="1:5" ht="19.5" thickBot="1" x14ac:dyDescent="0.3">
      <c r="A19" s="25"/>
      <c r="B19" s="25"/>
      <c r="C19" s="25"/>
      <c r="D19" s="25"/>
      <c r="E19" s="25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 t="s">
        <v>34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19">
        <f>MAX((E7-E9-E8),0)/(E10+E11-E12-E14-E13)</f>
        <v>6.6749280133811891E-4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0">
        <f>E21*E22</f>
        <v>2.2869104365205559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AD1A-B012-45A0-8B8C-E2ABBA00EFDC}">
  <dimension ref="A1:H23"/>
  <sheetViews>
    <sheetView topLeftCell="A19" workbookViewId="0">
      <selection activeCell="E23" sqref="E23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45931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2904.8530000000001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503.99200000000002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1316.2687000000001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2003993.3259999999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14143.473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383845.78700000001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198.56399999999999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658134.4</v>
      </c>
    </row>
    <row r="16" spans="1:8" ht="18.75" x14ac:dyDescent="0.25">
      <c r="A16" s="41"/>
      <c r="B16" s="41"/>
      <c r="C16" s="41"/>
      <c r="D16" s="41"/>
      <c r="E16" s="41"/>
    </row>
    <row r="17" spans="1:5" ht="18.75" x14ac:dyDescent="0.25">
      <c r="A17" s="41"/>
      <c r="B17" s="41"/>
      <c r="C17" s="41"/>
      <c r="D17" s="41"/>
      <c r="E17" s="41"/>
    </row>
    <row r="18" spans="1:5" ht="18.75" x14ac:dyDescent="0.25">
      <c r="A18" s="41"/>
      <c r="B18" s="41"/>
      <c r="C18" s="41"/>
      <c r="D18" s="41"/>
      <c r="E18" s="41"/>
    </row>
    <row r="19" spans="1:5" ht="19.5" thickBot="1" x14ac:dyDescent="0.3">
      <c r="A19" s="41"/>
      <c r="B19" s="41"/>
      <c r="C19" s="41"/>
      <c r="D19" s="41"/>
      <c r="E19" s="41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 t="s">
        <v>40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35">
        <f>MAX((E7-E9-E8),0)/(E10+E11-E12-E14-E13)</f>
        <v>1.1113103705867491E-3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6">
        <f>E21*E22</f>
        <v>0.88922610612869313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DB801-3F59-49B5-8999-813F50645262}">
  <dimension ref="A1:H23"/>
  <sheetViews>
    <sheetView workbookViewId="0">
      <selection sqref="A1:XFD1048576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45962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3033.3919999999998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435.09299999999996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1757.1261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2040089.8330000001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13992.0624025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308783.90619999997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221.91900000000001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878563.1</v>
      </c>
    </row>
    <row r="16" spans="1:8" ht="18.75" x14ac:dyDescent="0.25">
      <c r="A16" s="42"/>
      <c r="B16" s="42"/>
      <c r="C16" s="42"/>
      <c r="D16" s="42"/>
      <c r="E16" s="42"/>
    </row>
    <row r="17" spans="1:5" ht="18.75" x14ac:dyDescent="0.25">
      <c r="A17" s="42"/>
      <c r="B17" s="42"/>
      <c r="C17" s="42"/>
      <c r="D17" s="42"/>
      <c r="E17" s="42"/>
    </row>
    <row r="18" spans="1:5" ht="18.75" x14ac:dyDescent="0.25">
      <c r="A18" s="42"/>
      <c r="B18" s="42"/>
      <c r="C18" s="42"/>
      <c r="D18" s="42"/>
      <c r="E18" s="42"/>
    </row>
    <row r="19" spans="1:5" ht="19.5" thickBot="1" x14ac:dyDescent="0.3">
      <c r="A19" s="42"/>
      <c r="B19" s="42"/>
      <c r="C19" s="42"/>
      <c r="D19" s="42"/>
      <c r="E19" s="42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 t="s">
        <v>41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35">
        <f>MAX((E7-E9-E8),0)/(E10+E11-E12-E14-E13)</f>
        <v>9.7075627131515581E-4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6">
        <f>E21*E22</f>
        <v>4.2846172471409893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0A318-6D60-41A1-8364-B2C4874750FF}">
  <dimension ref="A1:H23"/>
  <sheetViews>
    <sheetView tabSelected="1" workbookViewId="0">
      <selection activeCell="E21" sqref="E21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45992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3670.027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440.565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2277.2703999999999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2579256.5830000001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25020.602999999999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309797.87320000003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302.93099999999998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1138635.2</v>
      </c>
    </row>
    <row r="16" spans="1:8" ht="18.75" x14ac:dyDescent="0.25">
      <c r="A16" s="43"/>
      <c r="B16" s="43"/>
      <c r="C16" s="43"/>
      <c r="D16" s="43"/>
      <c r="E16" s="43"/>
    </row>
    <row r="17" spans="1:5" ht="18.75" x14ac:dyDescent="0.25">
      <c r="A17" s="43"/>
      <c r="B17" s="43"/>
      <c r="C17" s="43"/>
      <c r="D17" s="43"/>
      <c r="E17" s="43"/>
    </row>
    <row r="18" spans="1:5" ht="18.75" x14ac:dyDescent="0.25">
      <c r="A18" s="43"/>
      <c r="B18" s="43"/>
      <c r="C18" s="43"/>
      <c r="D18" s="43"/>
      <c r="E18" s="43"/>
    </row>
    <row r="19" spans="1:5" ht="19.5" thickBot="1" x14ac:dyDescent="0.3">
      <c r="A19" s="43"/>
      <c r="B19" s="43"/>
      <c r="C19" s="43"/>
      <c r="D19" s="43"/>
      <c r="E19" s="43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 t="s">
        <v>42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35">
        <f>MAX((E7-E9-E8),0)/(E10+E11-E12-E14-E13)</f>
        <v>8.2402221140812982E-4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6">
        <f>E21*E22</f>
        <v>2.2779517218829763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9EF97-FEB8-4159-98A6-45663E6B3FD8}">
  <dimension ref="A1:H23"/>
  <sheetViews>
    <sheetView topLeftCell="A13" workbookViewId="0">
      <selection activeCell="E23" sqref="E23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45689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3748.9929999999999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492.96100000000001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2371.2883999999999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2375450.6129999999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21750.7592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361491.44949999999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276.87099999999998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1185644.2</v>
      </c>
    </row>
    <row r="16" spans="1:8" ht="18.75" x14ac:dyDescent="0.25">
      <c r="A16" s="31"/>
      <c r="B16" s="31"/>
      <c r="C16" s="31"/>
      <c r="D16" s="31"/>
      <c r="E16" s="31"/>
    </row>
    <row r="17" spans="1:5" ht="18.75" x14ac:dyDescent="0.25">
      <c r="A17" s="31"/>
      <c r="B17" s="31"/>
      <c r="C17" s="31"/>
      <c r="D17" s="31"/>
      <c r="E17" s="31"/>
    </row>
    <row r="18" spans="1:5" ht="18.75" x14ac:dyDescent="0.25">
      <c r="A18" s="31"/>
      <c r="B18" s="31"/>
      <c r="C18" s="31"/>
      <c r="D18" s="31"/>
      <c r="E18" s="31"/>
    </row>
    <row r="19" spans="1:5" ht="19.5" thickBot="1" x14ac:dyDescent="0.3">
      <c r="A19" s="31"/>
      <c r="B19" s="31"/>
      <c r="C19" s="31"/>
      <c r="D19" s="31"/>
      <c r="E19" s="31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>
        <v>2789.77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19">
        <f>MAX((E7-E9-E8),0)/(E10+E11-E12-E14-E13)</f>
        <v>1.0411334512450631E-3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0">
        <f>E21*E22</f>
        <v>2.9045228682799396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FEFE-2FAF-4E9B-8738-57DAE9FDE6E9}">
  <dimension ref="A1:H23"/>
  <sheetViews>
    <sheetView workbookViewId="0">
      <selection activeCell="H9" sqref="H9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45717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3161.308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507.71199999999999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1990.5445999999999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2206854.7930000001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21673.368999999999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399808.85206100001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223.07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995272.29999999993</v>
      </c>
    </row>
    <row r="16" spans="1:8" ht="18.75" x14ac:dyDescent="0.25">
      <c r="A16" s="32"/>
      <c r="B16" s="32"/>
      <c r="C16" s="32"/>
      <c r="D16" s="32"/>
      <c r="E16" s="32"/>
    </row>
    <row r="17" spans="1:5" ht="18.75" x14ac:dyDescent="0.25">
      <c r="A17" s="32"/>
      <c r="B17" s="32"/>
      <c r="C17" s="32"/>
      <c r="D17" s="32"/>
      <c r="E17" s="32"/>
    </row>
    <row r="18" spans="1:5" ht="18.75" x14ac:dyDescent="0.25">
      <c r="A18" s="32"/>
      <c r="B18" s="32"/>
      <c r="C18" s="32"/>
      <c r="D18" s="32"/>
      <c r="E18" s="32"/>
    </row>
    <row r="19" spans="1:5" ht="19.5" thickBot="1" x14ac:dyDescent="0.3">
      <c r="A19" s="32"/>
      <c r="B19" s="32"/>
      <c r="C19" s="32"/>
      <c r="D19" s="32"/>
      <c r="E19" s="32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 t="s">
        <v>35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19">
        <f>MAX((E7-E9-E8),0)/(E10+E11-E12-E14-E13)</f>
        <v>7.9576614187122565E-4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0">
        <f>E21*E22</f>
        <v>3.2971376439221429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3227-F602-445B-B2C5-A7E06451F1F5}">
  <dimension ref="A1:H23"/>
  <sheetViews>
    <sheetView workbookViewId="0">
      <selection activeCell="H14" sqref="H14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45748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2553.0720000000001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353.39800000000002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1844.2868000000001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1702055.2520000001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18623.085999999999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268452.962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159.22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922143.4</v>
      </c>
    </row>
    <row r="16" spans="1:8" ht="18.75" x14ac:dyDescent="0.25">
      <c r="A16" s="33"/>
      <c r="B16" s="33"/>
      <c r="C16" s="33"/>
      <c r="D16" s="33"/>
      <c r="E16" s="33"/>
    </row>
    <row r="17" spans="1:5" ht="18.75" x14ac:dyDescent="0.25">
      <c r="A17" s="33"/>
      <c r="B17" s="33"/>
      <c r="C17" s="33"/>
      <c r="D17" s="33"/>
      <c r="E17" s="33"/>
    </row>
    <row r="18" spans="1:5" ht="18.75" x14ac:dyDescent="0.25">
      <c r="A18" s="33"/>
      <c r="B18" s="33"/>
      <c r="C18" s="33"/>
      <c r="D18" s="33"/>
      <c r="E18" s="33"/>
    </row>
    <row r="19" spans="1:5" ht="19.5" thickBot="1" x14ac:dyDescent="0.3">
      <c r="A19" s="33"/>
      <c r="B19" s="33"/>
      <c r="C19" s="33"/>
      <c r="D19" s="33"/>
      <c r="E19" s="33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 t="s">
        <v>36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35">
        <f>MAX((E7-E9-E8),0)/(E10+E11-E12-E14-E13)</f>
        <v>6.7063962808949469E-4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6">
        <f>E21*E22</f>
        <v>5.3346498664118513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62D6-DFF5-4787-892C-D69970EA69AF}">
  <dimension ref="A1:H23"/>
  <sheetViews>
    <sheetView workbookViewId="0">
      <selection activeCell="H15" sqref="H15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45778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2106.2730000000001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364.51800000000003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1532.3036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1416383.0349999999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7141.6489999999994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290728.31400000001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100.776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766151.79999999993</v>
      </c>
    </row>
    <row r="16" spans="1:8" ht="18.75" x14ac:dyDescent="0.25">
      <c r="A16" s="34"/>
      <c r="B16" s="34"/>
      <c r="C16" s="34"/>
      <c r="D16" s="34"/>
      <c r="E16" s="34"/>
    </row>
    <row r="17" spans="1:5" ht="18.75" x14ac:dyDescent="0.25">
      <c r="A17" s="34"/>
      <c r="B17" s="34"/>
      <c r="C17" s="34"/>
      <c r="D17" s="34"/>
      <c r="E17" s="34"/>
    </row>
    <row r="18" spans="1:5" ht="18.75" x14ac:dyDescent="0.25">
      <c r="A18" s="34"/>
      <c r="B18" s="34"/>
      <c r="C18" s="34"/>
      <c r="D18" s="34"/>
      <c r="E18" s="34"/>
    </row>
    <row r="19" spans="1:5" ht="19.5" thickBot="1" x14ac:dyDescent="0.3">
      <c r="A19" s="34"/>
      <c r="B19" s="34"/>
      <c r="C19" s="34"/>
      <c r="D19" s="34"/>
      <c r="E19" s="34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>
        <v>7183.9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35">
        <f>MAX((E7-E9-E8),0)/(E10+E11-E12-E14-E13)</f>
        <v>5.7142257877103818E-4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6">
        <f>E21*E22</f>
        <v>4.1050426636332613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DEC7-355F-411E-A898-53A913D122E2}">
  <dimension ref="A1:H23"/>
  <sheetViews>
    <sheetView workbookViewId="0">
      <selection sqref="A1:XFD1048576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45809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1730.9659999999999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340.77499999999998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1186.8984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1119657.6200000001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2003.0709999999999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238890.33267100004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77.872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593449.20000000007</v>
      </c>
    </row>
    <row r="16" spans="1:8" ht="18.75" x14ac:dyDescent="0.25">
      <c r="A16" s="37"/>
      <c r="B16" s="37"/>
      <c r="C16" s="37"/>
      <c r="D16" s="37"/>
      <c r="E16" s="37"/>
    </row>
    <row r="17" spans="1:5" ht="18.75" x14ac:dyDescent="0.25">
      <c r="A17" s="37"/>
      <c r="B17" s="37"/>
      <c r="C17" s="37"/>
      <c r="D17" s="37"/>
      <c r="E17" s="37"/>
    </row>
    <row r="18" spans="1:5" ht="18.75" x14ac:dyDescent="0.25">
      <c r="A18" s="37"/>
      <c r="B18" s="37"/>
      <c r="C18" s="37"/>
      <c r="D18" s="37"/>
      <c r="E18" s="37"/>
    </row>
    <row r="19" spans="1:5" ht="19.5" thickBot="1" x14ac:dyDescent="0.3">
      <c r="A19" s="37"/>
      <c r="B19" s="37"/>
      <c r="C19" s="37"/>
      <c r="D19" s="37"/>
      <c r="E19" s="37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 t="s">
        <v>37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35">
        <f>MAX((E7-E9-E8),0)/(E10+E11-E12-E14-E13)</f>
        <v>7.0284293398867185E-4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6">
        <f>E21*E22</f>
        <v>4.2505621265952716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2673-9342-427A-B446-42E512BEA335}">
  <dimension ref="A1:H23"/>
  <sheetViews>
    <sheetView topLeftCell="A16" workbookViewId="0">
      <selection activeCell="E11" sqref="E11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45839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1602.0930000000001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305.55399999999997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1002.7725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1071148.9080000001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1754.0526560000001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215935.76199500001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77.09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501386.3</v>
      </c>
    </row>
    <row r="16" spans="1:8" ht="18.75" x14ac:dyDescent="0.25">
      <c r="A16" s="38"/>
      <c r="B16" s="38"/>
      <c r="C16" s="38"/>
      <c r="D16" s="38"/>
      <c r="E16" s="38"/>
    </row>
    <row r="17" spans="1:5" ht="18.75" x14ac:dyDescent="0.25">
      <c r="A17" s="38"/>
      <c r="B17" s="38"/>
      <c r="C17" s="38"/>
      <c r="D17" s="38"/>
      <c r="E17" s="38"/>
    </row>
    <row r="18" spans="1:5" ht="18.75" x14ac:dyDescent="0.25">
      <c r="A18" s="38"/>
      <c r="B18" s="38"/>
      <c r="C18" s="38"/>
      <c r="D18" s="38"/>
      <c r="E18" s="38"/>
    </row>
    <row r="19" spans="1:5" ht="19.5" thickBot="1" x14ac:dyDescent="0.3">
      <c r="A19" s="38"/>
      <c r="B19" s="38"/>
      <c r="C19" s="38"/>
      <c r="D19" s="38"/>
      <c r="E19" s="38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>
        <v>5237.82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35">
        <f>MAX((E7-E9-E8),0)/(E10+E11-E12-E14-E13)</f>
        <v>8.2633854502562828E-4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6">
        <f>E21*E22</f>
        <v>4.3282125579061361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759E-4B1A-456D-8390-98FB9D06FA35}">
  <dimension ref="A1:H23"/>
  <sheetViews>
    <sheetView topLeftCell="A7" workbookViewId="0">
      <selection sqref="A1:XFD1048576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45870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1782.2360000000001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338.185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979.57029999999997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1194696.419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2443.451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245354.92720000001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70.548000000000002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489785.2</v>
      </c>
    </row>
    <row r="16" spans="1:8" ht="18.75" x14ac:dyDescent="0.25">
      <c r="A16" s="39"/>
      <c r="B16" s="39"/>
      <c r="C16" s="39"/>
      <c r="D16" s="39"/>
      <c r="E16" s="39"/>
    </row>
    <row r="17" spans="1:5" ht="18.75" x14ac:dyDescent="0.25">
      <c r="A17" s="39"/>
      <c r="B17" s="39"/>
      <c r="C17" s="39"/>
      <c r="D17" s="39"/>
      <c r="E17" s="39"/>
    </row>
    <row r="18" spans="1:5" ht="18.75" x14ac:dyDescent="0.25">
      <c r="A18" s="39"/>
      <c r="B18" s="39"/>
      <c r="C18" s="39"/>
      <c r="D18" s="39"/>
      <c r="E18" s="39"/>
    </row>
    <row r="19" spans="1:5" ht="19.5" thickBot="1" x14ac:dyDescent="0.3">
      <c r="A19" s="39"/>
      <c r="B19" s="39"/>
      <c r="C19" s="39"/>
      <c r="D19" s="39"/>
      <c r="E19" s="39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 t="s">
        <v>38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35">
        <f>MAX((E7-E9-E8),0)/(E10+E11-E12-E14-E13)</f>
        <v>1.0055235850617865E-3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6">
        <f>E21*E22</f>
        <v>4.5077722870678398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5C64-A0EC-4EB2-AC6B-A97089E2B210}">
  <dimension ref="A1:H23"/>
  <sheetViews>
    <sheetView topLeftCell="A10" workbookViewId="0">
      <selection activeCell="E21" sqref="E21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44" t="s">
        <v>21</v>
      </c>
      <c r="B1" s="44"/>
      <c r="C1" s="44"/>
      <c r="D1" s="44"/>
      <c r="E1" s="44"/>
    </row>
    <row r="2" spans="1:8" ht="18.75" x14ac:dyDescent="0.25">
      <c r="A2" s="44" t="s">
        <v>0</v>
      </c>
      <c r="B2" s="44"/>
      <c r="C2" s="44"/>
      <c r="D2" s="44"/>
      <c r="E2" s="44"/>
    </row>
    <row r="3" spans="1:8" ht="18.75" x14ac:dyDescent="0.25">
      <c r="A3" s="45">
        <v>45901</v>
      </c>
      <c r="B3" s="45"/>
      <c r="C3" s="45"/>
      <c r="D3" s="45"/>
      <c r="E3" s="4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7">
        <v>2185.8209999999999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8">
        <v>485.18700000000001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8">
        <v>1050.5422000000001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9">
        <v>1390420.007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8">
        <v>2548.60538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8">
        <v>379829.65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8">
        <v>105.595</v>
      </c>
    </row>
    <row r="14" spans="1:8" ht="75.75" thickBot="1" x14ac:dyDescent="0.3">
      <c r="A14" s="21">
        <v>8</v>
      </c>
      <c r="B14" s="22" t="s">
        <v>17</v>
      </c>
      <c r="C14" s="23" t="s">
        <v>18</v>
      </c>
      <c r="D14" s="24" t="s">
        <v>14</v>
      </c>
      <c r="E14" s="30">
        <v>525270</v>
      </c>
    </row>
    <row r="16" spans="1:8" ht="18.75" x14ac:dyDescent="0.25">
      <c r="A16" s="40"/>
      <c r="B16" s="40"/>
      <c r="C16" s="40"/>
      <c r="D16" s="40"/>
      <c r="E16" s="40"/>
    </row>
    <row r="17" spans="1:5" ht="18.75" x14ac:dyDescent="0.25">
      <c r="A17" s="40"/>
      <c r="B17" s="40"/>
      <c r="C17" s="40"/>
      <c r="D17" s="40"/>
      <c r="E17" s="40"/>
    </row>
    <row r="18" spans="1:5" ht="18.75" x14ac:dyDescent="0.25">
      <c r="A18" s="40"/>
      <c r="B18" s="40"/>
      <c r="C18" s="40"/>
      <c r="D18" s="40"/>
      <c r="E18" s="40"/>
    </row>
    <row r="19" spans="1:5" ht="19.5" thickBot="1" x14ac:dyDescent="0.3">
      <c r="A19" s="40"/>
      <c r="B19" s="40"/>
      <c r="C19" s="40"/>
      <c r="D19" s="40"/>
      <c r="E19" s="40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6" t="s">
        <v>39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35">
        <f>MAX((E7-E9-E8),0)/(E10+E11-E12-E14-E13)</f>
        <v>1.3328016072464398E-3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6">
        <f>E21*E22</f>
        <v>1.0820349848430222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 2025</vt:lpstr>
      <vt:lpstr>Февраль 2025</vt:lpstr>
      <vt:lpstr>Март 2025</vt:lpstr>
      <vt:lpstr>Апрель 2025</vt:lpstr>
      <vt:lpstr>Май 2025</vt:lpstr>
      <vt:lpstr>Июнь 2025</vt:lpstr>
      <vt:lpstr>Июль 2025</vt:lpstr>
      <vt:lpstr>Август 2025</vt:lpstr>
      <vt:lpstr>Сентябрь 2025</vt:lpstr>
      <vt:lpstr>Октябрь 2025</vt:lpstr>
      <vt:lpstr>Ноябрь 2025 </vt:lpstr>
      <vt:lpstr>Декабрь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Rodin Pavel</dc:creator>
  <cp:lastModifiedBy>Rodin Pavel</cp:lastModifiedBy>
  <dcterms:created xsi:type="dcterms:W3CDTF">2024-10-11T08:03:30Z</dcterms:created>
  <dcterms:modified xsi:type="dcterms:W3CDTF">2026-01-11T02:27:49Z</dcterms:modified>
</cp:coreProperties>
</file>