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Мухиной, 2  Г\2022\Ремонт Транспортного цеха\Аукцион\"/>
    </mc:Choice>
  </mc:AlternateContent>
  <bookViews>
    <workbookView xWindow="525" yWindow="435" windowWidth="10905" windowHeight="5715" activeTab="1"/>
  </bookViews>
  <sheets>
    <sheet name="1" sheetId="4" r:id="rId1"/>
    <sheet name="1 (2)" sheetId="5" r:id="rId2"/>
  </sheets>
  <definedNames>
    <definedName name="_xlnm.Print_Area" localSheetId="0">'1'!$A$1:$L$239</definedName>
    <definedName name="_xlnm.Print_Area" localSheetId="1">'1 (2)'!$A$1:$L$246</definedName>
  </definedNames>
  <calcPr calcId="162913"/>
</workbook>
</file>

<file path=xl/calcChain.xml><?xml version="1.0" encoding="utf-8"?>
<calcChain xmlns="http://schemas.openxmlformats.org/spreadsheetml/2006/main">
  <c r="D235" i="5" l="1"/>
  <c r="K233" i="5"/>
  <c r="K232" i="5"/>
  <c r="D232" i="5"/>
  <c r="K222" i="5"/>
  <c r="D203" i="5"/>
  <c r="K201" i="5"/>
  <c r="K193" i="5"/>
  <c r="D181" i="5"/>
  <c r="D177" i="5"/>
  <c r="G177" i="5" s="1"/>
  <c r="G176" i="5"/>
  <c r="G175" i="5"/>
  <c r="D174" i="5"/>
  <c r="G174" i="5" s="1"/>
  <c r="D46" i="5"/>
  <c r="G30" i="5"/>
  <c r="D30" i="5"/>
  <c r="D15" i="5"/>
  <c r="D14" i="5"/>
  <c r="D194" i="5" l="1"/>
  <c r="K226" i="4"/>
  <c r="K225" i="4"/>
  <c r="D228" i="4"/>
  <c r="D225" i="4"/>
  <c r="D196" i="5" l="1"/>
  <c r="K194" i="5"/>
  <c r="K215" i="4"/>
  <c r="K194" i="4"/>
  <c r="K186" i="4"/>
  <c r="D170" i="4"/>
  <c r="G170" i="4" s="1"/>
  <c r="G169" i="4"/>
  <c r="G168" i="4"/>
  <c r="D167" i="4"/>
  <c r="D187" i="4" s="1"/>
  <c r="D174" i="4"/>
  <c r="K187" i="4" l="1"/>
  <c r="D189" i="4"/>
  <c r="G167" i="4"/>
  <c r="D196" i="4"/>
  <c r="D46" i="4" l="1"/>
  <c r="D15" i="4" l="1"/>
  <c r="D14" i="4" l="1"/>
  <c r="G30" i="4" l="1"/>
  <c r="D30" i="4"/>
</calcChain>
</file>

<file path=xl/sharedStrings.xml><?xml version="1.0" encoding="utf-8"?>
<sst xmlns="http://schemas.openxmlformats.org/spreadsheetml/2006/main" count="3379" uniqueCount="606">
  <si>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</si>
  <si>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</si>
  <si>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</si>
  <si>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</si>
  <si>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</si>
  <si>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</si>
  <si>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Ед. изм</t>
  </si>
  <si>
    <t>Потребность в основных материалах</t>
  </si>
  <si>
    <t>Использование</t>
  </si>
  <si>
    <t>1</t>
  </si>
  <si>
    <t>2</t>
  </si>
  <si>
    <t>3</t>
  </si>
  <si>
    <t>4</t>
  </si>
  <si>
    <t>подрядчик</t>
  </si>
  <si>
    <t>стр. мусор</t>
  </si>
  <si>
    <t>Дефектная ведомость № 1 (ведомость объемов работ)</t>
  </si>
  <si>
    <t>Поставщик</t>
  </si>
  <si>
    <t>УТВЕРЖДАЮ:</t>
  </si>
  <si>
    <t>Главный инженер ООО "Иркутскэнергосбыт"</t>
  </si>
  <si>
    <t>____________________О.Н. Герасименко</t>
  </si>
  <si>
    <t>1,0</t>
  </si>
  <si>
    <t>10,0</t>
  </si>
  <si>
    <t>м.п.</t>
  </si>
  <si>
    <t>кг</t>
  </si>
  <si>
    <t>Начальник Транспортного цеха_____________Д.А. Ерохин</t>
  </si>
  <si>
    <t>шт.</t>
  </si>
  <si>
    <t>5</t>
  </si>
  <si>
    <t>6</t>
  </si>
  <si>
    <t>7</t>
  </si>
  <si>
    <t>8</t>
  </si>
  <si>
    <t>тн</t>
  </si>
  <si>
    <t>Погрузка строительного мусора в автосамосвалы и вывозка на расстояние до 15 км</t>
  </si>
  <si>
    <t>9</t>
  </si>
  <si>
    <t>10</t>
  </si>
  <si>
    <t>Ремонтные работы</t>
  </si>
  <si>
    <t>Демонтажные работы</t>
  </si>
  <si>
    <t>2,0</t>
  </si>
  <si>
    <t>выключатель</t>
  </si>
  <si>
    <t>повт.исп.</t>
  </si>
  <si>
    <t>4,0</t>
  </si>
  <si>
    <t>светильник люминисцентный</t>
  </si>
  <si>
    <t>керамическая плитка</t>
  </si>
  <si>
    <t>11</t>
  </si>
  <si>
    <t>12</t>
  </si>
  <si>
    <t>13</t>
  </si>
  <si>
    <t>14</t>
  </si>
  <si>
    <t>Монтаж в коробах сантехнических лючков</t>
  </si>
  <si>
    <t>15</t>
  </si>
  <si>
    <t>16</t>
  </si>
  <si>
    <t>17</t>
  </si>
  <si>
    <t xml:space="preserve">Демонтаж плинтусов </t>
  </si>
  <si>
    <t>плинтус ПВХ</t>
  </si>
  <si>
    <t>15,0</t>
  </si>
  <si>
    <t>Монтаж алюминиевых порогов</t>
  </si>
  <si>
    <t>алюминевый порог</t>
  </si>
  <si>
    <t>7,0</t>
  </si>
  <si>
    <t>умывальник со смесителем и сифоном</t>
  </si>
  <si>
    <t>Устройство светильников в подвесных потолках "Армстронг" с использованием дополнительных подвесов</t>
  </si>
  <si>
    <t>Грунтование стен</t>
  </si>
  <si>
    <t>грунтовка акриловая</t>
  </si>
  <si>
    <t>18</t>
  </si>
  <si>
    <t>19</t>
  </si>
  <si>
    <t>розетка</t>
  </si>
  <si>
    <t>20</t>
  </si>
  <si>
    <t>гибкая подводка</t>
  </si>
  <si>
    <t xml:space="preserve">Демонтаж кабель-канала </t>
  </si>
  <si>
    <t xml:space="preserve">кабель-канал ПВХ 20x16                                </t>
  </si>
  <si>
    <t xml:space="preserve">м.п.  </t>
  </si>
  <si>
    <t xml:space="preserve">м.п.                       </t>
  </si>
  <si>
    <t>Перенос мебели</t>
  </si>
  <si>
    <t>Очистка помещений от строительного мусора с затариванием в мешки</t>
  </si>
  <si>
    <t xml:space="preserve">Влажная уборка помещений </t>
  </si>
  <si>
    <t>20,0</t>
  </si>
  <si>
    <t>0,2</t>
  </si>
  <si>
    <t>22,0</t>
  </si>
  <si>
    <t>шт</t>
  </si>
  <si>
    <t>Заделка отверстий в кирпичной стене после прокладки коммуникаций</t>
  </si>
  <si>
    <t>ц/п раствор</t>
  </si>
  <si>
    <t>м3</t>
  </si>
  <si>
    <t>м.п.                               м.п.</t>
  </si>
  <si>
    <t xml:space="preserve">15,0                           15,0   </t>
  </si>
  <si>
    <t>кабель ВВГ 3*1,5                                     гофрированные пластиковые трубы Ø16мм</t>
  </si>
  <si>
    <t>Монтаж розеток</t>
  </si>
  <si>
    <t>20,0                            20,0</t>
  </si>
  <si>
    <t>кабель ВВГ 3*2,5                                     гофрированные пластиковые трубы Ø16мм</t>
  </si>
  <si>
    <t>конвектор типа Timberk TEC.E0 M 1500</t>
  </si>
  <si>
    <t>19,0</t>
  </si>
  <si>
    <t>6,0</t>
  </si>
  <si>
    <t xml:space="preserve">шт.          </t>
  </si>
  <si>
    <t xml:space="preserve"> вентиль шаровый 3/4"                              </t>
  </si>
  <si>
    <t xml:space="preserve">шт.         </t>
  </si>
  <si>
    <t>м.п.            шт.</t>
  </si>
  <si>
    <r>
      <t xml:space="preserve">труба медная  </t>
    </r>
    <r>
      <rPr>
        <sz val="10"/>
        <rFont val="Calibri"/>
        <family val="2"/>
        <charset val="204"/>
      </rPr>
      <t>Ø22</t>
    </r>
    <r>
      <rPr>
        <sz val="10"/>
        <rFont val="Times New Roman"/>
        <family val="1"/>
        <charset val="204"/>
      </rPr>
      <t xml:space="preserve">                                  фитинги медные                                       </t>
    </r>
  </si>
  <si>
    <t>Устройство байпасов</t>
  </si>
  <si>
    <t>шт./м</t>
  </si>
  <si>
    <r>
      <t xml:space="preserve">труба медная   </t>
    </r>
    <r>
      <rPr>
        <sz val="10"/>
        <rFont val="Calibri"/>
        <family val="2"/>
        <charset val="204"/>
      </rPr>
      <t>Ø15</t>
    </r>
    <r>
      <rPr>
        <sz val="10"/>
        <rFont val="Times New Roman"/>
        <family val="1"/>
        <charset val="204"/>
      </rPr>
      <t xml:space="preserve">                                 </t>
    </r>
  </si>
  <si>
    <t>Слив и наполнение водой системы отопления с осмотром системы</t>
  </si>
  <si>
    <t>м</t>
  </si>
  <si>
    <t>Масляная окраска трубопроводов систем отопления и водоснабжения</t>
  </si>
  <si>
    <t>50,0</t>
  </si>
  <si>
    <t xml:space="preserve">краска масляная </t>
  </si>
  <si>
    <t>Демонтаж радиаторов весом до 160кг</t>
  </si>
  <si>
    <t>8,0</t>
  </si>
  <si>
    <t>радиатор чугунный</t>
  </si>
  <si>
    <t>Демонтаж радиаторов весом до 80кг</t>
  </si>
  <si>
    <t>70,0</t>
  </si>
  <si>
    <t>30,0</t>
  </si>
  <si>
    <t>5,0</t>
  </si>
  <si>
    <t>Утепление горизонтального розлива</t>
  </si>
  <si>
    <r>
      <t>Монтаж алюминиевого радиатора отопления (</t>
    </r>
    <r>
      <rPr>
        <b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 xml:space="preserve"> секций) </t>
    </r>
  </si>
  <si>
    <r>
      <t>Монтаж алюминиевого радиатора отопления  (</t>
    </r>
    <r>
      <rPr>
        <b/>
        <sz val="10"/>
        <rFont val="Times New Roman"/>
        <family val="1"/>
        <charset val="204"/>
      </rPr>
      <t>12</t>
    </r>
    <r>
      <rPr>
        <sz val="10"/>
        <rFont val="Times New Roman"/>
        <family val="1"/>
        <charset val="204"/>
      </rPr>
      <t xml:space="preserve"> секций) </t>
    </r>
  </si>
  <si>
    <r>
      <t>Монтаж алюминиевого радиатора отопления (</t>
    </r>
    <r>
      <rPr>
        <b/>
        <sz val="10"/>
        <rFont val="Times New Roman"/>
        <family val="1"/>
        <charset val="204"/>
      </rPr>
      <t>14</t>
    </r>
    <r>
      <rPr>
        <sz val="10"/>
        <rFont val="Times New Roman"/>
        <family val="1"/>
        <charset val="204"/>
      </rPr>
      <t xml:space="preserve"> секций) </t>
    </r>
  </si>
  <si>
    <t>Установка вентилей шаровых с накидной гайкой Ø20</t>
  </si>
  <si>
    <t xml:space="preserve">Установка вентилей шаровых Ø20 </t>
  </si>
  <si>
    <t>40,0</t>
  </si>
  <si>
    <r>
      <t xml:space="preserve">труба стальная </t>
    </r>
    <r>
      <rPr>
        <sz val="10"/>
        <rFont val="Calibri"/>
        <family val="2"/>
        <charset val="204"/>
      </rPr>
      <t>Ø50</t>
    </r>
    <r>
      <rPr>
        <sz val="10"/>
        <rFont val="Times New Roman"/>
        <family val="1"/>
        <charset val="204"/>
      </rPr>
      <t xml:space="preserve">мм                                  </t>
    </r>
  </si>
  <si>
    <r>
      <t xml:space="preserve">труба стальная </t>
    </r>
    <r>
      <rPr>
        <sz val="10"/>
        <rFont val="Calibri"/>
        <family val="2"/>
        <charset val="204"/>
      </rPr>
      <t>Ø40</t>
    </r>
    <r>
      <rPr>
        <sz val="10"/>
        <rFont val="Times New Roman"/>
        <family val="1"/>
        <charset val="204"/>
      </rPr>
      <t xml:space="preserve">мм                                  </t>
    </r>
  </si>
  <si>
    <t xml:space="preserve">м.п.          шт.  </t>
  </si>
  <si>
    <r>
      <t xml:space="preserve">труба стальная </t>
    </r>
    <r>
      <rPr>
        <sz val="10"/>
        <rFont val="Calibri"/>
        <family val="2"/>
        <charset val="204"/>
      </rPr>
      <t>Ø32</t>
    </r>
    <r>
      <rPr>
        <sz val="10"/>
        <rFont val="Times New Roman"/>
        <family val="1"/>
        <charset val="204"/>
      </rPr>
      <t xml:space="preserve">мм                                  </t>
    </r>
  </si>
  <si>
    <r>
      <t xml:space="preserve">труба стальная </t>
    </r>
    <r>
      <rPr>
        <sz val="10"/>
        <rFont val="Calibri"/>
        <family val="2"/>
        <charset val="204"/>
      </rPr>
      <t>Ø25</t>
    </r>
    <r>
      <rPr>
        <sz val="10"/>
        <rFont val="Times New Roman"/>
        <family val="1"/>
        <charset val="204"/>
      </rPr>
      <t xml:space="preserve">мм                                  </t>
    </r>
  </si>
  <si>
    <r>
      <t xml:space="preserve">Смена вентилей шаровых </t>
    </r>
    <r>
      <rPr>
        <sz val="10"/>
        <rFont val="Calibri"/>
        <family val="2"/>
        <charset val="204"/>
      </rPr>
      <t>Ø25</t>
    </r>
    <r>
      <rPr>
        <sz val="10"/>
        <rFont val="Times New Roman"/>
        <family val="1"/>
        <charset val="204"/>
      </rPr>
      <t xml:space="preserve"> </t>
    </r>
  </si>
  <si>
    <t>вентиль шаровый Ø25</t>
  </si>
  <si>
    <t>вентиль шаровый Ø25 типа ""Valtec"</t>
  </si>
  <si>
    <t>Грунтовка поверхности трубопроводов</t>
  </si>
  <si>
    <t>грунтовка ГФ-021</t>
  </si>
  <si>
    <t>Окраска трубопроводов</t>
  </si>
  <si>
    <t>краска маслянная</t>
  </si>
  <si>
    <t>0,1</t>
  </si>
  <si>
    <t xml:space="preserve">Заделка отверстий в кирпичных стенах 380мм </t>
  </si>
  <si>
    <t>раствор ц/п</t>
  </si>
  <si>
    <t>Ведение и предоставление заказчику Исполнительной документации при окончании ремонтных рабрт</t>
  </si>
  <si>
    <t xml:space="preserve">м.п.          шт.            шт.                        шт.  </t>
  </si>
  <si>
    <r>
      <t xml:space="preserve">Смена трубопроводовотопления из стальных электросварных труб Ду </t>
    </r>
    <r>
      <rPr>
        <b/>
        <sz val="10"/>
        <rFont val="Times New Roman"/>
        <family val="1"/>
        <charset val="204"/>
      </rPr>
      <t>40</t>
    </r>
    <r>
      <rPr>
        <sz val="10"/>
        <rFont val="Times New Roman"/>
        <family val="1"/>
        <charset val="204"/>
      </rPr>
      <t xml:space="preserve"> мм </t>
    </r>
  </si>
  <si>
    <r>
      <t xml:space="preserve">Смена трубопроводовотопления из стальных электросварных труб Ду </t>
    </r>
    <r>
      <rPr>
        <b/>
        <sz val="10"/>
        <rFont val="Times New Roman"/>
        <family val="1"/>
        <charset val="204"/>
      </rPr>
      <t>50</t>
    </r>
    <r>
      <rPr>
        <sz val="10"/>
        <rFont val="Times New Roman"/>
        <family val="1"/>
        <charset val="204"/>
      </rPr>
      <t xml:space="preserve"> мм </t>
    </r>
  </si>
  <si>
    <r>
      <t xml:space="preserve">Смена трубопроводовотопления из стальных электросварных труб Ду </t>
    </r>
    <r>
      <rPr>
        <b/>
        <sz val="10"/>
        <rFont val="Times New Roman"/>
        <family val="1"/>
        <charset val="204"/>
      </rPr>
      <t>32</t>
    </r>
    <r>
      <rPr>
        <sz val="10"/>
        <rFont val="Times New Roman"/>
        <family val="1"/>
        <charset val="204"/>
      </rPr>
      <t xml:space="preserve"> мм </t>
    </r>
  </si>
  <si>
    <r>
      <t xml:space="preserve">Смена трубопроводовотопления из стальных электросварных труб Ду </t>
    </r>
    <r>
      <rPr>
        <b/>
        <sz val="10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 мм </t>
    </r>
  </si>
  <si>
    <t>49,5</t>
  </si>
  <si>
    <t xml:space="preserve">50,0                    2,0                    4,0                4,0                   </t>
  </si>
  <si>
    <r>
      <t xml:space="preserve">16,0                    2,0 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</si>
  <si>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52,5           </t>
  </si>
  <si>
    <t>52,5</t>
  </si>
  <si>
    <r>
      <t>55,0                    26,0</t>
    </r>
    <r>
      <rPr>
        <sz val="10"/>
        <color rgb="FFFF000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 </t>
    </r>
  </si>
  <si>
    <r>
      <t xml:space="preserve">Смена трубопроводовотопления из стальных электросварных труб Ду </t>
    </r>
    <r>
      <rPr>
        <b/>
        <sz val="10"/>
        <rFont val="Times New Roman"/>
        <family val="1"/>
        <charset val="204"/>
      </rPr>
      <t>20</t>
    </r>
    <r>
      <rPr>
        <sz val="10"/>
        <rFont val="Times New Roman"/>
        <family val="1"/>
        <charset val="204"/>
      </rPr>
      <t xml:space="preserve"> мм </t>
    </r>
  </si>
  <si>
    <r>
      <t xml:space="preserve">труба стальная </t>
    </r>
    <r>
      <rPr>
        <sz val="10"/>
        <rFont val="Calibri"/>
        <family val="2"/>
        <charset val="204"/>
      </rPr>
      <t>Ø20</t>
    </r>
    <r>
      <rPr>
        <sz val="10"/>
        <rFont val="Times New Roman"/>
        <family val="1"/>
        <charset val="204"/>
      </rPr>
      <t xml:space="preserve">мм                                  </t>
    </r>
  </si>
  <si>
    <r>
      <t xml:space="preserve">труба стальная обыкновенная </t>
    </r>
    <r>
      <rPr>
        <sz val="10"/>
        <rFont val="Calibri"/>
        <family val="2"/>
        <charset val="204"/>
      </rPr>
      <t>Ду 20,  t</t>
    </r>
    <r>
      <rPr>
        <sz val="8"/>
        <rFont val="Calibri"/>
        <family val="2"/>
        <charset val="204"/>
      </rPr>
      <t>ст</t>
    </r>
    <r>
      <rPr>
        <sz val="10"/>
        <rFont val="Calibri"/>
        <family val="2"/>
        <charset val="204"/>
      </rPr>
      <t xml:space="preserve">=2,8мм по ГОСТ 3262-75  </t>
    </r>
    <r>
      <rPr>
        <sz val="10"/>
        <rFont val="Times New Roman"/>
        <family val="1"/>
        <charset val="204"/>
      </rPr>
      <t xml:space="preserve">                                                        </t>
    </r>
  </si>
  <si>
    <t xml:space="preserve">м.п.    </t>
  </si>
  <si>
    <t>39,0</t>
  </si>
  <si>
    <r>
      <t>40,0                    8,0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</t>
    </r>
  </si>
  <si>
    <t xml:space="preserve">26,0 </t>
  </si>
  <si>
    <t>26,0</t>
  </si>
  <si>
    <r>
      <t xml:space="preserve">Смена вентилей шаровых </t>
    </r>
    <r>
      <rPr>
        <sz val="10"/>
        <rFont val="Calibri"/>
        <family val="2"/>
        <charset val="204"/>
      </rPr>
      <t>Ø20</t>
    </r>
    <r>
      <rPr>
        <sz val="10"/>
        <rFont val="Times New Roman"/>
        <family val="1"/>
        <charset val="204"/>
      </rPr>
      <t xml:space="preserve"> </t>
    </r>
  </si>
  <si>
    <t>вентиль шаровый Ø20</t>
  </si>
  <si>
    <t>вентиль шаровый Ø20 типа ""Valtec"</t>
  </si>
  <si>
    <r>
      <t xml:space="preserve">Смена вентилей шаровых </t>
    </r>
    <r>
      <rPr>
        <sz val="10"/>
        <rFont val="Calibri"/>
        <family val="2"/>
        <charset val="204"/>
      </rPr>
      <t>Ø32</t>
    </r>
  </si>
  <si>
    <t>вентиль шаровый Ø32</t>
  </si>
  <si>
    <t>вентиль шаровый Ø32 типа ""Valtec"</t>
  </si>
  <si>
    <t>плинтус керамический</t>
  </si>
  <si>
    <t xml:space="preserve">Снятие обоев </t>
  </si>
  <si>
    <t>обои</t>
  </si>
  <si>
    <t>Демонтаж светильников люминисцентных</t>
  </si>
  <si>
    <t xml:space="preserve">Демонтаж выключателей </t>
  </si>
  <si>
    <t>Демонтаж розеток</t>
  </si>
  <si>
    <t>Демонтаж алюминиевых порогов</t>
  </si>
  <si>
    <t>мебельные доски</t>
  </si>
  <si>
    <t xml:space="preserve">ГКЛ на мет.каркасе </t>
  </si>
  <si>
    <t>Устройство подвесного потолка из плит "Армстронг"</t>
  </si>
  <si>
    <t>Ремонт штукатурки стен</t>
  </si>
  <si>
    <t>Шпатлёвка стен</t>
  </si>
  <si>
    <t>шпатлёвка</t>
  </si>
  <si>
    <t xml:space="preserve">линолеум "Таркет" класс 33                                </t>
  </si>
  <si>
    <t xml:space="preserve">м2 </t>
  </si>
  <si>
    <t>Устройство плинтусов ПВХ: на винтах самонарезающих</t>
  </si>
  <si>
    <t>Монтаж обналички углов проёмов из уголков ПВХ</t>
  </si>
  <si>
    <t>Монтаж мебельных досок</t>
  </si>
  <si>
    <t xml:space="preserve">Снятие линолеума </t>
  </si>
  <si>
    <t>линолеум</t>
  </si>
  <si>
    <t>кеамическая плитка</t>
  </si>
  <si>
    <t>Демонтаж фанеры</t>
  </si>
  <si>
    <t>фанера</t>
  </si>
  <si>
    <t>ГКЛ</t>
  </si>
  <si>
    <t>Укладка фанеры</t>
  </si>
  <si>
    <t>фанера 12мм</t>
  </si>
  <si>
    <t>уголок ПВХ (30x30)</t>
  </si>
  <si>
    <t>21</t>
  </si>
  <si>
    <t>люк ревизионный 300x400</t>
  </si>
  <si>
    <t>Демонтаж декоративных решёток для коробов из ГКЛ</t>
  </si>
  <si>
    <t>ПВХ-решётка 1,5*0,6</t>
  </si>
  <si>
    <t>Демонтаж декоративных коробов из ГКЛ</t>
  </si>
  <si>
    <t xml:space="preserve">потолок "Армстронг"  </t>
  </si>
  <si>
    <t xml:space="preserve">м2     </t>
  </si>
  <si>
    <t>штукатурно-шпатлевочная смесь</t>
  </si>
  <si>
    <t>т</t>
  </si>
  <si>
    <t xml:space="preserve">Облицовка стен гипсокартонными листами по металлич. каркасу </t>
  </si>
  <si>
    <t>Восстановление декоративных коробов из ГКЛ</t>
  </si>
  <si>
    <t>9,0</t>
  </si>
  <si>
    <t>Оклейка стен обоями с последующей окраской в/д, латексным (акриловым)  составом</t>
  </si>
  <si>
    <t>м2                    кг</t>
  </si>
  <si>
    <t>краски водоэмульсионные ВЭАК</t>
  </si>
  <si>
    <t>подвесной потолок "Армстронг"</t>
  </si>
  <si>
    <t xml:space="preserve">Замена плиток подвесного потолка </t>
  </si>
  <si>
    <t xml:space="preserve">плиты подвеснго потолка "Армстронг"                       </t>
  </si>
  <si>
    <t>шт.               шт.</t>
  </si>
  <si>
    <t>плитки керамогранитные</t>
  </si>
  <si>
    <t>м.п.            шт.                  шт.</t>
  </si>
  <si>
    <t>Установка фильтра грубой очистки</t>
  </si>
  <si>
    <t>фильтр грубой очистки</t>
  </si>
  <si>
    <t>Прокладка трубопроводов канализации из полиэтиленовых труб высокой плотности диаметром: 50 мм</t>
  </si>
  <si>
    <t>Прокладка трубопроводов канализации из полиэтиленовых труб высокой плотности диаметром: 110 мм</t>
  </si>
  <si>
    <t>Установка унитаза типа "Компакт"</t>
  </si>
  <si>
    <t>унитаз типа "Компакт"</t>
  </si>
  <si>
    <t xml:space="preserve">вентилятора осевой                      </t>
  </si>
  <si>
    <t>т.</t>
  </si>
  <si>
    <t>Демонтаж унитаза типа "Компакт"</t>
  </si>
  <si>
    <r>
      <t xml:space="preserve">полиэтиленовая труба  </t>
    </r>
    <r>
      <rPr>
        <sz val="10"/>
        <rFont val="Calibri"/>
        <family val="2"/>
        <charset val="204"/>
      </rPr>
      <t>Ø5</t>
    </r>
    <r>
      <rPr>
        <sz val="10"/>
        <rFont val="Times New Roman"/>
        <family val="1"/>
        <charset val="204"/>
      </rPr>
      <t xml:space="preserve">0мм  в комплекте c фасонными изделиями                             </t>
    </r>
  </si>
  <si>
    <t xml:space="preserve">стальные трубы </t>
  </si>
  <si>
    <r>
      <t xml:space="preserve">труба медная  </t>
    </r>
    <r>
      <rPr>
        <sz val="10"/>
        <rFont val="Calibri"/>
        <family val="2"/>
        <charset val="204"/>
      </rPr>
      <t>Ø15мм</t>
    </r>
    <r>
      <rPr>
        <sz val="10"/>
        <rFont val="Times New Roman"/>
        <family val="1"/>
        <charset val="204"/>
      </rPr>
      <t xml:space="preserve">                                        фитинги медные                                               крепёж                     </t>
    </r>
  </si>
  <si>
    <t>Смена вентилей, задвижек, затворов, клапанов обратных, кранов проходных на трубопроводах из стальных труб диаметром: до 15 мм</t>
  </si>
  <si>
    <t>вентиль  Ø15 мм</t>
  </si>
  <si>
    <t>Смена вентилей, задвижек, затворов, клапанов обратных, кранов проходных на трубопроводах из стальных труб диаметром: до 20 мм</t>
  </si>
  <si>
    <t>вентиль  Ø20 мм</t>
  </si>
  <si>
    <t>Смена гибких подводок</t>
  </si>
  <si>
    <t xml:space="preserve">Смена умывальника со смесителем и сифоном </t>
  </si>
  <si>
    <t>умывальник с подиумом со смесителем и сифоном</t>
  </si>
  <si>
    <t>встраиваемый точечный эл.cветильник со светодиодной лампой</t>
  </si>
  <si>
    <t>Монтаж ультрафиолетового светильника в мед. кабинете</t>
  </si>
  <si>
    <t>45,0</t>
  </si>
  <si>
    <t>12,0</t>
  </si>
  <si>
    <t>38,0</t>
  </si>
  <si>
    <t>светильник                                люминисцентные лампы</t>
  </si>
  <si>
    <t>шт.           шт.</t>
  </si>
  <si>
    <t>38,0                152,0</t>
  </si>
  <si>
    <t>130,0</t>
  </si>
  <si>
    <t>342,34</t>
  </si>
  <si>
    <t>121,0</t>
  </si>
  <si>
    <t>21,0</t>
  </si>
  <si>
    <t>180,5</t>
  </si>
  <si>
    <t>185,0               50,0</t>
  </si>
  <si>
    <t>32,3</t>
  </si>
  <si>
    <t>потолок "Армстронг" в комплекте</t>
  </si>
  <si>
    <t>плитки потолка "Армстронг"</t>
  </si>
  <si>
    <t>повт.исп.               стр.мусор</t>
  </si>
  <si>
    <t>38,0                        76,0</t>
  </si>
  <si>
    <t>125,0</t>
  </si>
  <si>
    <t>0,5</t>
  </si>
  <si>
    <t xml:space="preserve">смесь типа вебер-ветонит 5000 </t>
  </si>
  <si>
    <t>22</t>
  </si>
  <si>
    <t>23</t>
  </si>
  <si>
    <t>24</t>
  </si>
  <si>
    <t>25</t>
  </si>
  <si>
    <t>13,5</t>
  </si>
  <si>
    <t xml:space="preserve">Окраска водоэмульсионными составами ранее окрашенных откосов за два раза с расчисткой старой краски до 10%  </t>
  </si>
  <si>
    <t>26</t>
  </si>
  <si>
    <t>Смена гибких подводок в мед. кабинете</t>
  </si>
  <si>
    <t>стр.мусор</t>
  </si>
  <si>
    <t>27</t>
  </si>
  <si>
    <t>28</t>
  </si>
  <si>
    <t>29</t>
  </si>
  <si>
    <t>30</t>
  </si>
  <si>
    <t>31</t>
  </si>
  <si>
    <t>лом ЦПС</t>
  </si>
  <si>
    <t>Установка электросветильников встраиваемых в реечный потолок в СУ</t>
  </si>
  <si>
    <t xml:space="preserve">Масляная окраска труб </t>
  </si>
  <si>
    <r>
      <t xml:space="preserve">Установка вентилятора осевого (P = до 100вт) </t>
    </r>
    <r>
      <rPr>
        <b/>
        <sz val="10"/>
        <rFont val="Times New Roman"/>
        <family val="1"/>
        <charset val="204"/>
      </rPr>
      <t>в СУ</t>
    </r>
  </si>
  <si>
    <t>32</t>
  </si>
  <si>
    <t>33</t>
  </si>
  <si>
    <t>34</t>
  </si>
  <si>
    <t>35</t>
  </si>
  <si>
    <t>Прочие работы</t>
  </si>
  <si>
    <t xml:space="preserve">дверной блок входной типа "Север-2"                                                               пена монтажная                                          доводчик                           </t>
  </si>
  <si>
    <t xml:space="preserve">шт.                шт.                 шт.   </t>
  </si>
  <si>
    <t xml:space="preserve">Монтаж входного дверного блока (Д1) с терморазрывом (1,2*2,1) </t>
  </si>
  <si>
    <t>2,52</t>
  </si>
  <si>
    <t>1                  1                 1</t>
  </si>
  <si>
    <t xml:space="preserve">Демонтаж входного дверного блока ПВХ (1,2*2,1) </t>
  </si>
  <si>
    <t xml:space="preserve">дверной блок ПВХ   </t>
  </si>
  <si>
    <t>1,0             1,0           1,0</t>
  </si>
  <si>
    <t>1,89</t>
  </si>
  <si>
    <t>25,0</t>
  </si>
  <si>
    <t xml:space="preserve">м.п.          шт.             </t>
  </si>
  <si>
    <r>
      <t xml:space="preserve">Окраска водоэмульсионными составами ранее окрашенных потолков за два раза с расчисткой старой краски до 10%  </t>
    </r>
    <r>
      <rPr>
        <b/>
        <sz val="10"/>
        <rFont val="Times New Roman"/>
        <family val="1"/>
        <charset val="204"/>
      </rPr>
      <t>в пом. №№1, 3, 15</t>
    </r>
  </si>
  <si>
    <r>
      <t xml:space="preserve">Укладка  линолеума в </t>
    </r>
    <r>
      <rPr>
        <b/>
        <sz val="10"/>
        <rFont val="Times New Roman"/>
        <family val="1"/>
        <charset val="204"/>
      </rPr>
      <t>пом. №№9, 10, 11, 12, 13</t>
    </r>
  </si>
  <si>
    <t>Облицовка стен керамической плиткой (h=2м) в мед. кабинете и СУ</t>
  </si>
  <si>
    <t xml:space="preserve">Смена трубопроводов отопления и водоснабжения из стальных электросварных труб диаметром: 15 мм </t>
  </si>
  <si>
    <t>Сантехнические работы в СУ</t>
  </si>
  <si>
    <r>
      <t xml:space="preserve">полиэтиленовая труба  </t>
    </r>
    <r>
      <rPr>
        <sz val="10"/>
        <rFont val="Calibri"/>
        <family val="2"/>
        <charset val="204"/>
      </rPr>
      <t>Ø110</t>
    </r>
    <r>
      <rPr>
        <sz val="10"/>
        <rFont val="Times New Roman"/>
        <family val="1"/>
        <charset val="204"/>
      </rPr>
      <t xml:space="preserve">мм  в комплекте c фасонными изделиями              хомуты                                      </t>
    </r>
  </si>
  <si>
    <t>0,15</t>
  </si>
  <si>
    <t>Гаражные боксы №1, 2, 3 (отопление)</t>
  </si>
  <si>
    <t>11,0</t>
  </si>
  <si>
    <t>16,0</t>
  </si>
  <si>
    <t>0,01</t>
  </si>
  <si>
    <t xml:space="preserve">Монтаж кабеля ВВГ 3*1,5 в кабель-каналах в СУ </t>
  </si>
  <si>
    <t>Монтаж кабеля ВВГ 3*1,5 в гофрированной трубе в СУ</t>
  </si>
  <si>
    <t>Монтаж кабеля ВВГ 3*2,5 в кабель-каналах в СУ</t>
  </si>
  <si>
    <t>Монтаж кабеля ВВГ 3*2,5 в гофрированной трубе в СУ</t>
  </si>
  <si>
    <t>Установка конвекторов с нижним расположением блока управления в СУ</t>
  </si>
  <si>
    <t>36</t>
  </si>
  <si>
    <t>37</t>
  </si>
  <si>
    <t>38</t>
  </si>
  <si>
    <t>39</t>
  </si>
  <si>
    <t>40</t>
  </si>
  <si>
    <t>41</t>
  </si>
  <si>
    <t>Монтаж трубопроводов отопления  из медных труб диаметром 22мм (отводы)</t>
  </si>
  <si>
    <r>
      <t xml:space="preserve">труба медная  </t>
    </r>
    <r>
      <rPr>
        <sz val="10"/>
        <rFont val="Calibri"/>
        <family val="2"/>
        <charset val="204"/>
      </rPr>
      <t>Ø22</t>
    </r>
    <r>
      <rPr>
        <sz val="10"/>
        <rFont val="Times New Roman"/>
        <family val="1"/>
        <charset val="204"/>
      </rPr>
      <t xml:space="preserve">                                        фитинги медные                             </t>
    </r>
  </si>
  <si>
    <t>Устройство байпасов между стояками в уровне 2 этажа.</t>
  </si>
  <si>
    <t>Демонтаж облицовки стен ГКЛ</t>
  </si>
  <si>
    <t>Демонтаж подоконников ПВХ</t>
  </si>
  <si>
    <t>подоконник ПВХ 650мм</t>
  </si>
  <si>
    <t>10,4</t>
  </si>
  <si>
    <t>Демонтаж подвесного потолка из плит "Армстронг" в местаж демонтажа облицовки стен из ГКЛ</t>
  </si>
  <si>
    <t>Демонтаж керамической плитки пола в коридор №4, СУ</t>
  </si>
  <si>
    <t>Демонтаж плинтусов керамических в коридоре №4</t>
  </si>
  <si>
    <t>Разборка подстилающих слоев из ц-п раствора толщ.30 мм в коридоре №4, СУ</t>
  </si>
  <si>
    <r>
      <t xml:space="preserve">Демонтаж реечного потолка </t>
    </r>
    <r>
      <rPr>
        <b/>
        <sz val="10"/>
        <rFont val="Times New Roman"/>
        <family val="1"/>
        <charset val="204"/>
      </rPr>
      <t>в СУ</t>
    </r>
  </si>
  <si>
    <t>реечный потолок</t>
  </si>
  <si>
    <t xml:space="preserve">ПВХ трубы Ø50 </t>
  </si>
  <si>
    <t>ПВХ трубы Ø100</t>
  </si>
  <si>
    <r>
      <t xml:space="preserve">Демонтаж светильников </t>
    </r>
    <r>
      <rPr>
        <b/>
        <sz val="10"/>
        <rFont val="Times New Roman"/>
        <family val="1"/>
        <charset val="204"/>
      </rPr>
      <t>в СУ</t>
    </r>
  </si>
  <si>
    <t>Разборка трубопроводов из ПВХ канализационных труб диаметром: 50 мм в СУ</t>
  </si>
  <si>
    <t>Разборка трубопроводов из ПВХ канализационных труб диаметром: 100 мм в СУ</t>
  </si>
  <si>
    <t>3,0</t>
  </si>
  <si>
    <t>Демонтаж мебельных досок</t>
  </si>
  <si>
    <t>Демонтаж деревянного дверного блока (0,9*2,1)</t>
  </si>
  <si>
    <t>деревянный дверной блок</t>
  </si>
  <si>
    <t>Демонтаж деревянного дверного блока (0,8*2,1)</t>
  </si>
  <si>
    <t>Демонтаж деревянного дверного блока (0,7*2,1)</t>
  </si>
  <si>
    <t>2,94</t>
  </si>
  <si>
    <t>1,68</t>
  </si>
  <si>
    <t>7,56</t>
  </si>
  <si>
    <t>35,0</t>
  </si>
  <si>
    <t>Монтаж подоконников ПВХ</t>
  </si>
  <si>
    <t>Установка дверных блоков из алюм. профиля с обналичкой и порогом (0,9*2,1)  с  ограничителем</t>
  </si>
  <si>
    <t>шт.                шт.                   шт.</t>
  </si>
  <si>
    <t xml:space="preserve">1,0                    1,0                     1,0                  </t>
  </si>
  <si>
    <t>Установка дверных блоков из алюм. профиля с обналичкой и порогом (0,8*2,1)  с  ограничителем</t>
  </si>
  <si>
    <t>Установка дверных блоков из алюм. профиля с обналичкой и порогом (0,7*2,1)  с  ограничителем</t>
  </si>
  <si>
    <t xml:space="preserve">2,0                    1,0                     2,0                  </t>
  </si>
  <si>
    <r>
      <t xml:space="preserve">Окраска водоэмульсионными составами ранее окрашенных стен за два раза с расчисткой старой краски до 10% в </t>
    </r>
    <r>
      <rPr>
        <b/>
        <sz val="10"/>
        <rFont val="Times New Roman"/>
        <family val="1"/>
        <charset val="204"/>
      </rPr>
      <t>пом. №№1-4, 8, 10, 14, 15</t>
    </r>
  </si>
  <si>
    <t>582,0</t>
  </si>
  <si>
    <t>386,0</t>
  </si>
  <si>
    <t>72,0</t>
  </si>
  <si>
    <t>62,0      10,0</t>
  </si>
  <si>
    <t>2,85</t>
  </si>
  <si>
    <r>
      <t>Выравнивание бетонного пола самовыравнивающими смесями 20мм</t>
    </r>
    <r>
      <rPr>
        <b/>
        <sz val="10"/>
        <rFont val="Times New Roman"/>
        <family val="1"/>
        <charset val="204"/>
      </rPr>
      <t xml:space="preserve"> в пом. №4, СУ</t>
    </r>
  </si>
  <si>
    <r>
      <t xml:space="preserve">Устройство плинтуса из керамогранитной плитки h=150мм в </t>
    </r>
    <r>
      <rPr>
        <b/>
        <sz val="10"/>
        <rFont val="Times New Roman"/>
        <family val="1"/>
        <charset val="204"/>
      </rPr>
      <t>пом. № 4</t>
    </r>
  </si>
  <si>
    <r>
      <t xml:space="preserve">Устройство пола из керамогранитной плитки </t>
    </r>
    <r>
      <rPr>
        <b/>
        <sz val="10"/>
        <rFont val="Times New Roman"/>
        <family val="1"/>
        <charset val="204"/>
      </rPr>
      <t>в пом. №4, СУ</t>
    </r>
  </si>
  <si>
    <t>Монтаж в коробах декоративных решеток под радиаторы отопления 1,5*0,6</t>
  </si>
  <si>
    <t>декоративная решетка 1,5*0,6</t>
  </si>
  <si>
    <t xml:space="preserve">Устройство реечного потолка в СУ </t>
  </si>
  <si>
    <t>реечный потолок в комплекте</t>
  </si>
  <si>
    <t>11,0                     20,0                      8,0</t>
  </si>
  <si>
    <t>42</t>
  </si>
  <si>
    <t>43</t>
  </si>
  <si>
    <t>44</t>
  </si>
  <si>
    <t>Смена умывальника со смесителем и сифоном в мед. кабинете</t>
  </si>
  <si>
    <t xml:space="preserve">м.п.      </t>
  </si>
  <si>
    <t>0,25</t>
  </si>
  <si>
    <t xml:space="preserve">краска масляная МА-15 (цвет, по согласованию) </t>
  </si>
  <si>
    <t xml:space="preserve">вентиль шаровый 3/4"  "американка" типа "Valtec"  </t>
  </si>
  <si>
    <t>33,0</t>
  </si>
  <si>
    <t>33,0                       48,0</t>
  </si>
  <si>
    <t>10,0                        40,0</t>
  </si>
  <si>
    <t>6/3,0</t>
  </si>
  <si>
    <t>6/0,9</t>
  </si>
  <si>
    <t>на склад</t>
  </si>
  <si>
    <r>
      <t>8,0                    4,0</t>
    </r>
    <r>
      <rPr>
        <sz val="10"/>
        <color rgb="FFFF000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 </t>
    </r>
  </si>
  <si>
    <r>
      <t xml:space="preserve">30,0                    4,0 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</si>
  <si>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м.п.          шт.           </t>
  </si>
  <si>
    <t xml:space="preserve">35,0                    2,0            </t>
  </si>
  <si>
    <r>
      <t>25,0                    6,0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</t>
    </r>
  </si>
  <si>
    <t>Установка вентилей, задвижек, затворов, клапанов обратных, кранов проходных на трубопроводах из стальных труб диаметром: до 50 мм</t>
  </si>
  <si>
    <t>5,5</t>
  </si>
  <si>
    <t>141,0</t>
  </si>
  <si>
    <t xml:space="preserve">Установка выключателей </t>
  </si>
  <si>
    <t>В/д, латексная (акриловая) краска</t>
  </si>
  <si>
    <t>краска масляная</t>
  </si>
  <si>
    <t>Окраска ранее окрашенных металлических решеток с расчисткой старой краски до 10%</t>
  </si>
  <si>
    <t>1,5</t>
  </si>
  <si>
    <t>0,3</t>
  </si>
  <si>
    <t>Окраска ступеней</t>
  </si>
  <si>
    <t>Окраска водоэмульсионными составами ранее окрашенных потолков с расчисткой старой краски до 35%</t>
  </si>
  <si>
    <t>Окраска водоэмульсионными составами ранее окрашенных стен с расчисткой старой краски до 35%</t>
  </si>
  <si>
    <t>37,0</t>
  </si>
  <si>
    <t>76,0</t>
  </si>
  <si>
    <t>штукатурка</t>
  </si>
  <si>
    <t>Сушка стен тепловыми пушками</t>
  </si>
  <si>
    <t>состав типа "Картоцид‑компаунд"</t>
  </si>
  <si>
    <t>л.</t>
  </si>
  <si>
    <t>Штукатурка стен с антисептированием</t>
  </si>
  <si>
    <t>ц/п штукатурка                                             состав типа "Картоцид‑компаунд"</t>
  </si>
  <si>
    <t xml:space="preserve">т                  л. </t>
  </si>
  <si>
    <t>Шпатлевание оштукатуренных стен с антисептированием</t>
  </si>
  <si>
    <t xml:space="preserve">кг                  л. </t>
  </si>
  <si>
    <t xml:space="preserve">Снятие штукатурки стен до 1см </t>
  </si>
  <si>
    <t>0,76</t>
  </si>
  <si>
    <t>Подвал (склад)</t>
  </si>
  <si>
    <t>металлический щит типа Фабер ЩМП IP54 (500*400*220 мм), либо аналогичный</t>
  </si>
  <si>
    <t>Устройство металлического электрощита для защиты от атмосферных осадков автоматов защитных в районе ангара</t>
  </si>
  <si>
    <t>Система отопления здания</t>
  </si>
  <si>
    <t xml:space="preserve">ц/п штукатурка                              </t>
  </si>
  <si>
    <t xml:space="preserve">т            </t>
  </si>
  <si>
    <t xml:space="preserve">шпатлёвка типа "Фугенфюллер"                       </t>
  </si>
  <si>
    <t xml:space="preserve">кг         </t>
  </si>
  <si>
    <t xml:space="preserve">35,0    </t>
  </si>
  <si>
    <t>0,9                       16,0</t>
  </si>
  <si>
    <t>7,5</t>
  </si>
  <si>
    <t>3,78</t>
  </si>
  <si>
    <t>стр. мусор               на склад</t>
  </si>
  <si>
    <t xml:space="preserve">светильник светодиодный с драйвером в комплекте типа ГСО-0472 ГЕНСВЕТ гарантия 5 лет, либо аналогичный </t>
  </si>
  <si>
    <t xml:space="preserve">шт.  </t>
  </si>
  <si>
    <t xml:space="preserve">2,0        </t>
  </si>
  <si>
    <t>Ремонт штукатурки стен на 1м этаже</t>
  </si>
  <si>
    <t>Шпатлевание оштукатуренных стен с антисептированием на 1м этаже</t>
  </si>
  <si>
    <t>Окраска водоэмульсионными составами ранее окрашенных стен с расчисткой старой краски от 10% до 35% на 1м этаже</t>
  </si>
  <si>
    <t>Окраска водоэмульсионными составами ранее окрашенных потолков с расчисткой старой краски от 10% до 35% на 1м этаже</t>
  </si>
  <si>
    <t xml:space="preserve">Смена светильников люминисцентных на светодиодные </t>
  </si>
  <si>
    <t>2,0               8,0</t>
  </si>
  <si>
    <t>Смена линолеума на 1м этаже</t>
  </si>
  <si>
    <t>Смена плинтусов ПВХ: на винтах самонарезающих на 1м этаже</t>
  </si>
  <si>
    <t>Монтаж алюминиевых порогов на 1м этаже</t>
  </si>
  <si>
    <t xml:space="preserve">Смена выключателей на 1м этаже </t>
  </si>
  <si>
    <t>Смена розеток на 1м этаже</t>
  </si>
  <si>
    <t>5,4</t>
  </si>
  <si>
    <t xml:space="preserve">Смена конвекторов с нижним расположением блока управления </t>
  </si>
  <si>
    <t>Смена кабель-канала на 1м этаже</t>
  </si>
  <si>
    <t>Монтаж мебельных досок на 1м этаже</t>
  </si>
  <si>
    <t>14,0</t>
  </si>
  <si>
    <t>деревянные рейки</t>
  </si>
  <si>
    <t>доска 50мм</t>
  </si>
  <si>
    <t>утеплитель</t>
  </si>
  <si>
    <t>доски 25мм</t>
  </si>
  <si>
    <t>Демонтаж светильников</t>
  </si>
  <si>
    <t xml:space="preserve">светильник накаливания                          </t>
  </si>
  <si>
    <t xml:space="preserve">шт.    </t>
  </si>
  <si>
    <t>плинтус деревянный</t>
  </si>
  <si>
    <t>ковролин</t>
  </si>
  <si>
    <t>13,0</t>
  </si>
  <si>
    <t>балки 180*180мм</t>
  </si>
  <si>
    <t>Демонтаж стеновой керамической плитки</t>
  </si>
  <si>
    <t>1,0               2,0</t>
  </si>
  <si>
    <t xml:space="preserve">стр. мусор                  повт.исп.  </t>
  </si>
  <si>
    <t>ПВХ-панели</t>
  </si>
  <si>
    <t xml:space="preserve">Демонтаж умывальника со смесителем и сифоном </t>
  </si>
  <si>
    <t xml:space="preserve">медные трубы </t>
  </si>
  <si>
    <t>30,0                     30,0                      12,0</t>
  </si>
  <si>
    <t>дверной блок</t>
  </si>
  <si>
    <t xml:space="preserve">Демонтаж входного дверного  (0,9*2,1) </t>
  </si>
  <si>
    <t>1,47</t>
  </si>
  <si>
    <t>повт. исп.</t>
  </si>
  <si>
    <t>Демонтаж дверного блока из закалённого стекла (0,9*2,1)</t>
  </si>
  <si>
    <t>душевая система</t>
  </si>
  <si>
    <t>Демонтаж душевой системы</t>
  </si>
  <si>
    <t>Монтаж декоративных деревянных коробов</t>
  </si>
  <si>
    <t>евро вагонка</t>
  </si>
  <si>
    <t>Устройство светильников</t>
  </si>
  <si>
    <t xml:space="preserve">светильник типа ЖКХ                        </t>
  </si>
  <si>
    <t xml:space="preserve">Монтаж реечного потолка </t>
  </si>
  <si>
    <t xml:space="preserve">Монтаж потолка из ПВХ-панелей </t>
  </si>
  <si>
    <t>Монтаж плинтусов ПВХ</t>
  </si>
  <si>
    <t xml:space="preserve">Укладка линолеума </t>
  </si>
  <si>
    <t xml:space="preserve">Укладка керамической плитки пола </t>
  </si>
  <si>
    <t>Укладка стеновой керамической плитки</t>
  </si>
  <si>
    <t xml:space="preserve">Установка умывальника со смесителем и сифоном </t>
  </si>
  <si>
    <t>Монтаж входного дверного блока (Д2) на входной блок с терморазрывом (0,9*2,1) в пост охраны</t>
  </si>
  <si>
    <t>Монтаж деревянного дверного блока (0,7*2,1)</t>
  </si>
  <si>
    <t>Монтаж деревянного дверного блока (0,8*2,1)</t>
  </si>
  <si>
    <t>Монтаж дверного блока из закалённого стекла (0,9*2,1)</t>
  </si>
  <si>
    <t xml:space="preserve">Установка вентилятора осевого (P = до 100вт) </t>
  </si>
  <si>
    <t xml:space="preserve">Монтаж кабеля ВВГ 3*1,5 в кабель-каналах </t>
  </si>
  <si>
    <t>Монтаж кабеля ВВГ 3*1,5 в гофрированной трубе</t>
  </si>
  <si>
    <t xml:space="preserve">Монтаж кабеля ВВГ 3*2,5 в кабель-каналах </t>
  </si>
  <si>
    <t>Монтаж кабеля ВВГ 3*2,5 в гофрированной трубе</t>
  </si>
  <si>
    <t>дверной блок из закалённого стекла</t>
  </si>
  <si>
    <t xml:space="preserve">Пост охраны. Ремонтные работы. </t>
  </si>
  <si>
    <t xml:space="preserve">Душевые. </t>
  </si>
  <si>
    <t>Административное здание. 1й этаж</t>
  </si>
  <si>
    <r>
      <t>Монтаж алюминиевого радиатора отопления (</t>
    </r>
    <r>
      <rPr>
        <b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 xml:space="preserve"> секций) </t>
    </r>
  </si>
  <si>
    <r>
      <t xml:space="preserve">радиатор алюминиевый типа "РоялТермо Biliner Alum 500" </t>
    </r>
    <r>
      <rPr>
        <b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 xml:space="preserve"> секций                </t>
    </r>
  </si>
  <si>
    <t>л</t>
  </si>
  <si>
    <t>150,0</t>
  </si>
  <si>
    <t xml:space="preserve">кран шаровый D50                              </t>
  </si>
  <si>
    <t xml:space="preserve">шт.           </t>
  </si>
  <si>
    <t xml:space="preserve">2,0                      </t>
  </si>
  <si>
    <t>Гидравлическое испытание трубопроводов систем отопления, водопровода и горячего водоснабжения диаметром: до 50 мм с составлением актов</t>
  </si>
  <si>
    <t>конвектор типа Ballu BEC/EZMR-1500</t>
  </si>
  <si>
    <t>Демонтаж потолка из ПВХ-панелей (помещ. 5)</t>
  </si>
  <si>
    <t>Демонтаж реечного потолка (помещ. 4)</t>
  </si>
  <si>
    <t>Демонтаж плинтусов деревянных (помещ. 1)</t>
  </si>
  <si>
    <t>Снятие линолеума (помещ. 1)</t>
  </si>
  <si>
    <t>Снятие ковролина (помещ. 2)</t>
  </si>
  <si>
    <t>Демонтаж керамической плитки пола (помещ. 4, 5)</t>
  </si>
  <si>
    <t>Разборка подстилающих слоев из ц-п раствора толщ.30 мм  (помещ. 4, 5)</t>
  </si>
  <si>
    <t>Демонтаж фанеры (помещ. 1,2)</t>
  </si>
  <si>
    <t>Демонтаж утеплителя (помещ. 1,2)</t>
  </si>
  <si>
    <t>Демонтаж досок чернового пола (помещ. 1,2)</t>
  </si>
  <si>
    <t>Демонтаж опорных балок (помещ. 1,2)</t>
  </si>
  <si>
    <t>Демонтаж деревянного настила пола из досок 50мм  (помещ. 1,2,4)</t>
  </si>
  <si>
    <t>Монтаж опорных балок (помещ. 1,2,4)</t>
  </si>
  <si>
    <t>Устройство деревянного настила пола из досок 50мм (помещ. 1,2,4)</t>
  </si>
  <si>
    <t>Устройство фанеры (помещ. 1,2)</t>
  </si>
  <si>
    <t>Обработка конструкций полов антигрибковой пропиткой</t>
  </si>
  <si>
    <t xml:space="preserve">Пропитка «NEOMID 430 ЕСО» </t>
  </si>
  <si>
    <t>Трап сантехнический типа MAGdrain PC 01 Q50-G (100*100)</t>
  </si>
  <si>
    <t>Установка трапа сантехнического</t>
  </si>
  <si>
    <t xml:space="preserve">Душевая стойка типа Sensea Essential </t>
  </si>
  <si>
    <t xml:space="preserve">Установка душевой стойки </t>
  </si>
  <si>
    <t>Укладка цементной плиты (Аквапанель) в пом. № 4</t>
  </si>
  <si>
    <t>ГКЛ на мет.каркасе 12,5 мм</t>
  </si>
  <si>
    <t xml:space="preserve">кабель-канал ПВХ 25x16                                </t>
  </si>
  <si>
    <t>вентиль шаровый Ø15 типа "Valtec" американка</t>
  </si>
  <si>
    <t>вентиль шаровый Ø20 типа "Valtec" американка</t>
  </si>
  <si>
    <t>18,0</t>
  </si>
  <si>
    <t>И.о. начальника ОКСиКР_____________А.В. Тарков</t>
  </si>
  <si>
    <t xml:space="preserve">Сверление отверстий диаметром 25 мм, глубиной 300 мм в монолитных  бетонных конструкциях </t>
  </si>
  <si>
    <t>Подрядчик</t>
  </si>
  <si>
    <t>Изготовление и монтаж колесоотбойника из металлических труб</t>
  </si>
  <si>
    <t>м пог</t>
  </si>
  <si>
    <t>Труба 152х3 10704-91 (L общ.=72 м пог)</t>
  </si>
  <si>
    <t>Уголок равнополочный 4х63 ГОСТ 8509-93
(L общ. = 9,3 м)</t>
  </si>
  <si>
    <t>Анкер клиновой М20х300 мм STARFIX</t>
  </si>
  <si>
    <t>Окраска металлических поверхностей труб</t>
  </si>
  <si>
    <t>Грунт - эмаль (цвет серый)</t>
  </si>
  <si>
    <t xml:space="preserve">    8,0    30,0</t>
  </si>
  <si>
    <t xml:space="preserve">    6,0     6,0</t>
  </si>
  <si>
    <t xml:space="preserve">дверь из алюм. профиля в комплекте (цвет серый)                                                  пена монтажная                                            ограничитель                               </t>
  </si>
  <si>
    <t xml:space="preserve">дверной блок входной типа "Север-2"       пена монтажная                                          доводчик                           </t>
  </si>
  <si>
    <t>повт.исп. стр.мусор</t>
  </si>
  <si>
    <t xml:space="preserve">стр. мусор повт.исп.   </t>
  </si>
  <si>
    <t>стр. мусор на склад</t>
  </si>
  <si>
    <r>
      <t xml:space="preserve">труба стальная обыкновенная </t>
    </r>
    <r>
      <rPr>
        <sz val="10"/>
        <rFont val="Calibri"/>
        <family val="2"/>
        <charset val="204"/>
      </rPr>
      <t>Ду 25,  t</t>
    </r>
    <r>
      <rPr>
        <sz val="8"/>
        <rFont val="Calibri"/>
        <family val="2"/>
        <charset val="204"/>
      </rPr>
      <t>ст</t>
    </r>
    <r>
      <rPr>
        <sz val="10"/>
        <rFont val="Calibri"/>
        <family val="2"/>
        <charset val="204"/>
      </rPr>
      <t xml:space="preserve">=3,2мм по ГОСТ 3262-75  </t>
    </r>
    <r>
      <rPr>
        <sz val="10"/>
        <rFont val="Times New Roman"/>
        <family val="1"/>
        <charset val="204"/>
      </rPr>
      <t xml:space="preserve">                        отвод 90°,  Ду 25, tст=3,2мм    </t>
    </r>
  </si>
  <si>
    <t>шпатлёвка типа "Фугенфюллер"                  состав типа "Картоцид‑компаунд"</t>
  </si>
  <si>
    <r>
      <t xml:space="preserve">труба медная  </t>
    </r>
    <r>
      <rPr>
        <sz val="10"/>
        <rFont val="Calibri"/>
        <family val="2"/>
        <charset val="204"/>
      </rPr>
      <t>Ø15мм</t>
    </r>
    <r>
      <rPr>
        <sz val="10"/>
        <rFont val="Times New Roman"/>
        <family val="1"/>
        <charset val="204"/>
      </rPr>
      <t xml:space="preserve">                                   фитинги медные                                           крепёж                     </t>
    </r>
  </si>
  <si>
    <t>обои                                                               краски водоэмульсионные ВЭАК</t>
  </si>
  <si>
    <t>светильник светодиодный с драйвером в комплекте типа ГСО-0472 ГЕНСВЕТ гарантия 5 лет, либо аналогичный             подвесы подвесного потолка "Амстронг"</t>
  </si>
  <si>
    <t>Демонтаж ультрафиолетового светильника в мед. кабинете</t>
  </si>
  <si>
    <t>Демонтаж декоративных деревянных коробов под окнами в кабинетах</t>
  </si>
  <si>
    <t>шт.          шт.     шт.</t>
  </si>
  <si>
    <t xml:space="preserve">4,0                2,0             4,0                  </t>
  </si>
  <si>
    <t>шт.        шт.          шт.</t>
  </si>
  <si>
    <t>"____" ___________2022 г.</t>
  </si>
  <si>
    <t>Демонтаж стеновой керамической плитки в мед. кабинете, СУ</t>
  </si>
  <si>
    <t>ГКЛ на мет.каркасе 9,5 мм</t>
  </si>
  <si>
    <t xml:space="preserve">Монтаж кабель-канала 25х16 </t>
  </si>
  <si>
    <t>90</t>
  </si>
  <si>
    <t>м.п       м.п           м.п</t>
  </si>
  <si>
    <t>Теплоизоляция каучуковая 35 мм Теплоизоляция каучуковая 42 мм Теплоизоляция каучуковая 54 мм</t>
  </si>
  <si>
    <t xml:space="preserve">25,0           35,0             30,0              </t>
  </si>
  <si>
    <t>0,52</t>
  </si>
  <si>
    <t>59</t>
  </si>
  <si>
    <t>10,9</t>
  </si>
  <si>
    <t>131,24</t>
  </si>
  <si>
    <t>15,3</t>
  </si>
  <si>
    <t>127,0</t>
  </si>
  <si>
    <t>131,3</t>
  </si>
  <si>
    <t>0,703</t>
  </si>
  <si>
    <t>Антисептирование стен за 2 раза</t>
  </si>
  <si>
    <t>91,2                    16,0</t>
  </si>
  <si>
    <t>25,84</t>
  </si>
  <si>
    <t>12,58</t>
  </si>
  <si>
    <r>
      <t xml:space="preserve">труба стальная </t>
    </r>
    <r>
      <rPr>
        <sz val="10"/>
        <rFont val="Calibri"/>
        <family val="2"/>
        <charset val="204"/>
      </rPr>
      <t>Ду 50,  t</t>
    </r>
    <r>
      <rPr>
        <sz val="8"/>
        <rFont val="Calibri"/>
        <family val="2"/>
        <charset val="204"/>
      </rPr>
      <t>ст</t>
    </r>
    <r>
      <rPr>
        <sz val="10"/>
        <rFont val="Calibri"/>
        <family val="2"/>
        <charset val="204"/>
      </rPr>
      <t xml:space="preserve">=3,5мм по ГОСТ 3262-75  </t>
    </r>
    <r>
      <rPr>
        <sz val="10"/>
        <rFont val="Times New Roman"/>
        <family val="1"/>
        <charset val="204"/>
      </rPr>
      <t xml:space="preserve">                                                        отвод 90°,  Ду 50, tст=3,5мм </t>
    </r>
  </si>
  <si>
    <r>
      <t xml:space="preserve">труба стальная </t>
    </r>
    <r>
      <rPr>
        <sz val="10"/>
        <rFont val="Calibri"/>
        <family val="2"/>
        <charset val="204"/>
      </rPr>
      <t>Ду 40,  t</t>
    </r>
    <r>
      <rPr>
        <sz val="8"/>
        <rFont val="Calibri"/>
        <family val="2"/>
        <charset val="204"/>
      </rPr>
      <t>ст</t>
    </r>
    <r>
      <rPr>
        <sz val="10"/>
        <rFont val="Calibri"/>
        <family val="2"/>
        <charset val="204"/>
      </rPr>
      <t xml:space="preserve">=3,5мм по ГОСТ 3262-75                                                     </t>
    </r>
    <r>
      <rPr>
        <sz val="10"/>
        <rFont val="Times New Roman"/>
        <family val="1"/>
        <charset val="204"/>
      </rPr>
      <t xml:space="preserve">отвод 90°,  Ду 40, tст=3,5мм </t>
    </r>
  </si>
  <si>
    <r>
      <t xml:space="preserve">труба стальная  </t>
    </r>
    <r>
      <rPr>
        <sz val="10"/>
        <rFont val="Calibri"/>
        <family val="2"/>
        <charset val="204"/>
      </rPr>
      <t>Ду 32,  t</t>
    </r>
    <r>
      <rPr>
        <sz val="8"/>
        <rFont val="Calibri"/>
        <family val="2"/>
        <charset val="204"/>
      </rPr>
      <t>ст</t>
    </r>
    <r>
      <rPr>
        <sz val="10"/>
        <rFont val="Calibri"/>
        <family val="2"/>
        <charset val="204"/>
      </rPr>
      <t xml:space="preserve">=3,5мм по ГОСТ 3262-75  </t>
    </r>
    <r>
      <rPr>
        <sz val="10"/>
        <rFont val="Times New Roman"/>
        <family val="1"/>
        <charset val="204"/>
      </rPr>
      <t xml:space="preserve">                                                          отвод 90°,  Ду 32, tст=3,5мм    </t>
    </r>
  </si>
  <si>
    <r>
      <t xml:space="preserve">труба стальная усиленная </t>
    </r>
    <r>
      <rPr>
        <sz val="10"/>
        <rFont val="Calibri"/>
        <family val="2"/>
        <charset val="204"/>
      </rPr>
      <t>Ду 40,  t</t>
    </r>
    <r>
      <rPr>
        <sz val="8"/>
        <rFont val="Calibri"/>
        <family val="2"/>
        <charset val="204"/>
      </rPr>
      <t>ст</t>
    </r>
    <r>
      <rPr>
        <sz val="10"/>
        <rFont val="Calibri"/>
        <family val="2"/>
        <charset val="204"/>
      </rPr>
      <t xml:space="preserve">=3,5мм по ГОСТ 3262-75                                                     тройник, Ду 40, tст=4мм          </t>
    </r>
    <r>
      <rPr>
        <sz val="10"/>
        <rFont val="Times New Roman"/>
        <family val="1"/>
        <charset val="204"/>
      </rPr>
      <t xml:space="preserve">                                                          отвод 90°,  Ду 40, tст=4мм                                                отвод 45°,  Ду 40, tст=4мм    </t>
    </r>
  </si>
  <si>
    <r>
      <t xml:space="preserve">труба стальная усиленная </t>
    </r>
    <r>
      <rPr>
        <sz val="10"/>
        <rFont val="Calibri"/>
        <family val="2"/>
        <charset val="204"/>
      </rPr>
      <t>Ду 32,  t</t>
    </r>
    <r>
      <rPr>
        <sz val="8"/>
        <rFont val="Calibri"/>
        <family val="2"/>
        <charset val="204"/>
      </rPr>
      <t>ст</t>
    </r>
    <r>
      <rPr>
        <sz val="10"/>
        <rFont val="Calibri"/>
        <family val="2"/>
        <charset val="204"/>
      </rPr>
      <t xml:space="preserve">=3,2мм по ГОСТ 3262-75  </t>
    </r>
    <r>
      <rPr>
        <sz val="10"/>
        <rFont val="Times New Roman"/>
        <family val="1"/>
        <charset val="204"/>
      </rPr>
      <t xml:space="preserve">                                                          отвод 90°,  Ду 32, tст=4мм    </t>
    </r>
  </si>
  <si>
    <r>
      <t xml:space="preserve">труба стальная усиленная </t>
    </r>
    <r>
      <rPr>
        <sz val="10"/>
        <rFont val="Calibri"/>
        <family val="2"/>
        <charset val="204"/>
      </rPr>
      <t>Ду 50,  t</t>
    </r>
    <r>
      <rPr>
        <sz val="8"/>
        <rFont val="Calibri"/>
        <family val="2"/>
        <charset val="204"/>
      </rPr>
      <t>ст</t>
    </r>
    <r>
      <rPr>
        <sz val="10"/>
        <rFont val="Calibri"/>
        <family val="2"/>
        <charset val="204"/>
      </rPr>
      <t xml:space="preserve">=3,5мм по ГОСТ 3262-75  </t>
    </r>
    <r>
      <rPr>
        <sz val="10"/>
        <rFont val="Times New Roman"/>
        <family val="1"/>
        <charset val="204"/>
      </rPr>
      <t xml:space="preserve">                                                          отвод 90°,  Ду 50, tст=4,5мм </t>
    </r>
  </si>
  <si>
    <r>
      <t xml:space="preserve">труба стальная обыкновенная </t>
    </r>
    <r>
      <rPr>
        <sz val="10"/>
        <rFont val="Calibri"/>
        <family val="2"/>
        <charset val="204"/>
      </rPr>
      <t>Ду 25,  t</t>
    </r>
    <r>
      <rPr>
        <sz val="8"/>
        <rFont val="Calibri"/>
        <family val="2"/>
        <charset val="204"/>
      </rPr>
      <t>ст</t>
    </r>
    <r>
      <rPr>
        <sz val="10"/>
        <rFont val="Calibri"/>
        <family val="2"/>
        <charset val="204"/>
      </rPr>
      <t xml:space="preserve">=3,2мм по ГОСТ 3262-75  </t>
    </r>
    <r>
      <rPr>
        <sz val="10"/>
        <rFont val="Times New Roman"/>
        <family val="1"/>
        <charset val="204"/>
      </rPr>
      <t xml:space="preserve">                                                          отвод 90°,  Ду 25, tст=3,0мм    </t>
    </r>
  </si>
  <si>
    <t>ПВХ трубы Ø110</t>
  </si>
  <si>
    <t xml:space="preserve">кабель ВВГ 3*1,5                                                             кабель-канал ПВХ 25x16                                </t>
  </si>
  <si>
    <t xml:space="preserve">кабель ВВГ 3*2,5                                                             кабель-канал ПВХ 25x16                                </t>
  </si>
  <si>
    <t>10,2</t>
  </si>
  <si>
    <t>4,08</t>
  </si>
  <si>
    <t>0,156</t>
  </si>
  <si>
    <t xml:space="preserve">кабель ВВГ 3*1,5                                           кабель-канал ПВХ 25x16                                </t>
  </si>
  <si>
    <t>Производство ремонтно-строительных работ на территории действующего предприятия. Стесненность 1,2 ( коэффициент доплат к стоимости работ согласно общих частей СНИП).</t>
  </si>
  <si>
    <t>на ремонт Транспортного цеха ООО "Иркутскэнергосбыт" по адресу: г. Иркутск, ул. Мухиной, 2Г</t>
  </si>
  <si>
    <t>аквапанель (цементная плита) KNAUF наружная, толщ. 12,5 мм</t>
  </si>
  <si>
    <r>
      <t xml:space="preserve">радиатор биметаллический Otgon RB 500 </t>
    </r>
    <r>
      <rPr>
        <b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 xml:space="preserve"> секций                </t>
    </r>
  </si>
  <si>
    <r>
      <t xml:space="preserve">радиатор биметаллический Otgon RB 500  </t>
    </r>
    <r>
      <rPr>
        <b/>
        <sz val="10"/>
        <rFont val="Times New Roman"/>
        <family val="1"/>
        <charset val="204"/>
      </rPr>
      <t>12</t>
    </r>
    <r>
      <rPr>
        <sz val="10"/>
        <rFont val="Times New Roman"/>
        <family val="1"/>
        <charset val="204"/>
      </rPr>
      <t xml:space="preserve"> секций                </t>
    </r>
  </si>
  <si>
    <r>
      <t xml:space="preserve">радиатор биметаллический Otgon RB 500  </t>
    </r>
    <r>
      <rPr>
        <b/>
        <sz val="10"/>
        <rFont val="Times New Roman"/>
        <family val="1"/>
        <charset val="204"/>
      </rPr>
      <t>14</t>
    </r>
    <r>
      <rPr>
        <sz val="10"/>
        <rFont val="Times New Roman"/>
        <family val="1"/>
        <charset val="204"/>
      </rPr>
      <t xml:space="preserve"> секций                </t>
    </r>
  </si>
  <si>
    <t>324,15</t>
  </si>
  <si>
    <t>339,77</t>
  </si>
  <si>
    <t>198,43</t>
  </si>
  <si>
    <t>Окраска масляными составами ранее окрашенных больших металлических ворот за два раза</t>
  </si>
  <si>
    <t>Краска масляная (цвет согласовать с заказчиком)</t>
  </si>
  <si>
    <t>0,018</t>
  </si>
  <si>
    <t>114,9</t>
  </si>
  <si>
    <t>Гаражные боксы № 1, 2, 3, 4, 5, 6 (ремонтные работы)</t>
  </si>
  <si>
    <t>В/д, латексная (акриловая) краска                          грунтовка</t>
  </si>
  <si>
    <t>т                    кг</t>
  </si>
  <si>
    <t xml:space="preserve">0,11            33,0 </t>
  </si>
  <si>
    <t>0,12      35,0</t>
  </si>
  <si>
    <t>Окраска масляными составами ранее окрашенных досок смотровой ямы за два раза</t>
  </si>
  <si>
    <t>21,98</t>
  </si>
  <si>
    <t>3,6</t>
  </si>
  <si>
    <t>Окрашивание водоэмульсионными составами поверхностей стен, ранее окрашенных: водоэмульсионной краской с расчисткой старой краски до 10%</t>
  </si>
  <si>
    <t>Улучшенная масляная окраска ранее окрашенных стен: с подготовкой и расчисткой старой краски до 10%</t>
  </si>
  <si>
    <t xml:space="preserve">Окраска водоэмульсионными составами ранее окрашенных потолков с расчисткой старой краски до 10%  </t>
  </si>
  <si>
    <t>0,04</t>
  </si>
  <si>
    <t>на текущий ремонт нежилых арендуемых помещений по адресу: г. Иркутск, ул. Мухиной, 2Г (Инв. № ИЭС000364727)</t>
  </si>
  <si>
    <t>Начальник Транспортного цеха ООО "Иркутскэнергосбыт"_____________Д.А. Ерохин</t>
  </si>
  <si>
    <t>И.о. начальника ОКСиКР ООО "Иркутскэнергосбыт"_____________А.В. Тарков</t>
  </si>
  <si>
    <r>
      <t>Монтаж  биметаллического радиатора отопления                            (</t>
    </r>
    <r>
      <rPr>
        <b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 xml:space="preserve"> секций) </t>
    </r>
  </si>
  <si>
    <r>
      <t>Монтаж  биметаллического радиатора отопления                          (</t>
    </r>
    <r>
      <rPr>
        <b/>
        <sz val="10"/>
        <rFont val="Times New Roman"/>
        <family val="1"/>
        <charset val="204"/>
      </rPr>
      <t>12</t>
    </r>
    <r>
      <rPr>
        <sz val="10"/>
        <rFont val="Times New Roman"/>
        <family val="1"/>
        <charset val="204"/>
      </rPr>
      <t xml:space="preserve"> секций) </t>
    </r>
  </si>
  <si>
    <r>
      <t>Монтаж  биметаллического радиатора отопления                              (</t>
    </r>
    <r>
      <rPr>
        <b/>
        <sz val="10"/>
        <rFont val="Times New Roman"/>
        <family val="1"/>
        <charset val="204"/>
      </rPr>
      <t>14</t>
    </r>
    <r>
      <rPr>
        <sz val="10"/>
        <rFont val="Times New Roman"/>
        <family val="1"/>
        <charset val="204"/>
      </rPr>
      <t xml:space="preserve"> секций) </t>
    </r>
  </si>
  <si>
    <r>
      <t>Монтаж  биметаллического радиатора отопления (</t>
    </r>
    <r>
      <rPr>
        <b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 xml:space="preserve"> секций) </t>
    </r>
  </si>
  <si>
    <r>
      <t xml:space="preserve">радиатор биметаллический Otgon RB 500 </t>
    </r>
    <r>
      <rPr>
        <b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 xml:space="preserve"> секций                </t>
    </r>
  </si>
  <si>
    <t xml:space="preserve">краски водоэмульсионные ВЭАК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</si>
</sst>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0070C0"/>
      <name val="Times New Roman"/>
      <family val="1"/>
      <charset val="204"/>
    </font>
    <font>
      <b/>
      <i/>
      <u/>
      <sz val="10"/>
      <color rgb="FF0070C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1" fillId="0" borderId="0"/>
  </cellStyleXfs>
  <cellXfs count="151">
    <xf numFmtId="0" fontId="0" fillId="0" borderId="0" xfId="0"/>
    <xf numFmtId="0" fontId="1" fillId="0" borderId="0" xfId="0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/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2" borderId="4" xfId="0" applyFont="1" applyFill="1" applyBorder="1" applyAlignment="1"/>
    <xf numFmtId="49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0" fillId="3" borderId="0" xfId="0" applyFill="1"/>
    <xf numFmtId="0" fontId="0" fillId="2" borderId="1" xfId="0" applyFill="1" applyBorder="1"/>
    <xf numFmtId="0" fontId="8" fillId="2" borderId="0" xfId="0" applyFont="1" applyFill="1" applyAlignment="1">
      <alignment horizontal="left" vertical="top"/>
    </xf>
    <xf numFmtId="49" fontId="9" fillId="2" borderId="0" xfId="0" applyNumberFormat="1" applyFont="1" applyFill="1" applyAlignment="1">
      <alignment horizontal="left" vertical="top"/>
    </xf>
    <xf numFmtId="0" fontId="9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9" fillId="2" borderId="0" xfId="0" applyFont="1" applyFill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49" fontId="1" fillId="4" borderId="3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top" wrapText="1"/>
    </xf>
    <xf numFmtId="0" fontId="12" fillId="5" borderId="7" xfId="0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 wrapText="1"/>
    </xf>
    <xf numFmtId="49" fontId="20" fillId="4" borderId="3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5" borderId="3" xfId="0" applyNumberFormat="1" applyFont="1" applyFill="1" applyBorder="1" applyAlignment="1">
      <alignment horizontal="center" vertical="center" wrapText="1"/>
    </xf>
    <xf numFmtId="49" fontId="20" fillId="5" borderId="3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0" fillId="2" borderId="3" xfId="0" applyFill="1" applyBorder="1"/>
    <xf numFmtId="49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 wrapText="1"/>
    </xf>
    <xf numFmtId="2" fontId="1" fillId="0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justify" wrapText="1"/>
    </xf>
    <xf numFmtId="49" fontId="4" fillId="2" borderId="1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49" fontId="1" fillId="4" borderId="3" xfId="0" applyNumberFormat="1" applyFont="1" applyFill="1" applyBorder="1" applyAlignment="1">
      <alignment vertical="center" wrapText="1"/>
    </xf>
    <xf numFmtId="49" fontId="11" fillId="4" borderId="3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6" fillId="5" borderId="1" xfId="0" applyNumberFormat="1" applyFont="1" applyFill="1" applyBorder="1" applyAlignment="1">
      <alignment vertical="center" wrapText="1"/>
    </xf>
    <xf numFmtId="49" fontId="16" fillId="2" borderId="3" xfId="0" applyNumberFormat="1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vertical="center" wrapText="1"/>
    </xf>
    <xf numFmtId="49" fontId="1" fillId="0" borderId="1" xfId="1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49" fontId="22" fillId="6" borderId="9" xfId="0" applyNumberFormat="1" applyFont="1" applyFill="1" applyBorder="1" applyAlignment="1">
      <alignment horizontal="center" vertical="center" wrapText="1"/>
    </xf>
    <xf numFmtId="2" fontId="22" fillId="6" borderId="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49" fontId="9" fillId="0" borderId="0" xfId="0" applyNumberFormat="1" applyFont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2" fontId="1" fillId="0" borderId="8" xfId="1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99"/>
      <color rgb="FFFFCC0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1"/>
  <sheetViews>
    <sheetView view="pageBreakPreview" topLeftCell="A127" zoomScale="120" zoomScaleNormal="75" zoomScaleSheetLayoutView="120" workbookViewId="0">
      <selection activeCell="A128" sqref="A128:XFD128"/>
    </sheetView>
  </sheetViews>
  <sheetFormatPr defaultRowHeight="12.75" outlineLevelRow="1" x14ac:dyDescent="0.2"/>
  <cols>
    <col min="1" max="1" width="6.28515625" customWidth="1"/>
    <col min="2" max="2" width="48.140625" customWidth="1"/>
    <col min="3" max="4" width="7.5703125" customWidth="1"/>
    <col min="5" max="5" width="25.140625" customWidth="1"/>
    <col min="6" max="6" width="5.7109375" customWidth="1"/>
    <col min="7" max="7" width="7.5703125" customWidth="1"/>
    <col min="8" max="8" width="9.42578125" customWidth="1"/>
    <col min="9" max="9" width="34.7109375" customWidth="1"/>
    <col min="10" max="10" width="6.5703125" style="122" customWidth="1"/>
    <col min="11" max="11" width="6.7109375" customWidth="1"/>
    <col min="12" max="12" width="10.5703125" customWidth="1"/>
    <col min="13" max="13" width="26.85546875" customWidth="1"/>
  </cols>
  <sheetData>
    <row r="1" spans="1:15" ht="16.5" outlineLevel="1" x14ac:dyDescent="0.25">
      <c r="A1" s="22"/>
      <c r="B1" s="23"/>
      <c r="C1" s="24"/>
      <c r="D1" s="25"/>
      <c r="E1" s="26"/>
      <c r="F1" s="27"/>
      <c r="G1" s="27"/>
      <c r="H1" s="150" t="s">
        <v>17</v>
      </c>
      <c r="I1" s="150"/>
      <c r="J1" s="150"/>
      <c r="K1" s="150"/>
      <c r="L1" s="150"/>
      <c r="M1" s="28"/>
      <c r="N1" s="28"/>
      <c r="O1" s="28"/>
    </row>
    <row r="2" spans="1:15" ht="16.5" outlineLevel="1" x14ac:dyDescent="0.25">
      <c r="A2" s="29"/>
      <c r="B2" s="23"/>
      <c r="C2" s="24"/>
      <c r="D2" s="25"/>
      <c r="E2" s="26"/>
      <c r="F2" s="27"/>
      <c r="G2" s="27"/>
      <c r="H2" s="30" t="s">
        <v>18</v>
      </c>
      <c r="I2" s="30"/>
      <c r="J2" s="119"/>
      <c r="K2" s="30"/>
      <c r="L2" s="30"/>
      <c r="M2" s="30"/>
      <c r="N2" s="28"/>
      <c r="O2" s="28"/>
    </row>
    <row r="3" spans="1:15" ht="16.5" outlineLevel="1" x14ac:dyDescent="0.2">
      <c r="A3" s="127"/>
      <c r="B3" s="127"/>
      <c r="C3" s="127"/>
      <c r="D3" s="25"/>
      <c r="E3" s="26"/>
      <c r="F3" s="27"/>
      <c r="G3" s="27"/>
      <c r="H3" s="128" t="s">
        <v>19</v>
      </c>
      <c r="I3" s="128"/>
      <c r="J3" s="128"/>
      <c r="K3" s="128"/>
      <c r="L3" s="128"/>
      <c r="M3" s="128"/>
      <c r="N3" s="128"/>
      <c r="O3" s="128"/>
    </row>
    <row r="4" spans="1:15" ht="16.5" x14ac:dyDescent="0.25">
      <c r="A4" s="29"/>
      <c r="B4" s="23"/>
      <c r="C4" s="24"/>
      <c r="D4" s="25"/>
      <c r="E4" s="26"/>
      <c r="F4" s="27"/>
      <c r="G4" s="27"/>
      <c r="H4" s="128" t="s">
        <v>538</v>
      </c>
      <c r="I4" s="128"/>
      <c r="J4" s="128"/>
      <c r="K4" s="128"/>
      <c r="L4" s="128"/>
      <c r="M4" s="28"/>
      <c r="N4" s="28"/>
      <c r="O4" s="28"/>
    </row>
    <row r="5" spans="1:15" ht="17.25" customHeight="1" x14ac:dyDescent="0.25">
      <c r="A5" s="31"/>
      <c r="B5" s="32"/>
      <c r="C5" s="33"/>
      <c r="D5" s="25"/>
      <c r="E5" s="26"/>
      <c r="F5" s="27"/>
      <c r="G5" s="27"/>
      <c r="H5" s="31"/>
      <c r="I5" s="31"/>
      <c r="J5" s="119"/>
      <c r="K5" s="31"/>
      <c r="L5" s="31"/>
      <c r="M5" s="28"/>
      <c r="N5" s="28"/>
      <c r="O5" s="28"/>
    </row>
    <row r="6" spans="1:15" s="1" customFormat="1" ht="18.75" customHeight="1" x14ac:dyDescent="0.2">
      <c r="A6" s="130" t="s">
        <v>15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34"/>
      <c r="N6" s="34"/>
      <c r="O6" s="34"/>
    </row>
    <row r="7" spans="1:15" s="1" customFormat="1" ht="18.75" customHeight="1" x14ac:dyDescent="0.2">
      <c r="A7" s="130" t="s">
        <v>573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34"/>
      <c r="N7" s="34"/>
      <c r="O7" s="34"/>
    </row>
    <row r="8" spans="1:15" s="1" customFormat="1" ht="16.5" customHeight="1" x14ac:dyDescent="0.2">
      <c r="A8" s="134"/>
      <c r="B8" s="134" t="s">
        <v>0</v>
      </c>
      <c r="C8" s="131"/>
      <c r="D8" s="132"/>
      <c r="E8" s="131" t="s">
        <v>3</v>
      </c>
      <c r="F8" s="133"/>
      <c r="G8" s="133"/>
      <c r="H8" s="132"/>
      <c r="I8" s="134" t="s">
        <v>7</v>
      </c>
      <c r="J8" s="134"/>
      <c r="K8" s="134"/>
      <c r="L8" s="134"/>
    </row>
    <row r="9" spans="1:15" s="1" customFormat="1" ht="25.5" customHeight="1" x14ac:dyDescent="0.2">
      <c r="A9" s="134"/>
      <c r="B9" s="134"/>
      <c r="C9" s="2" t="s">
        <v>6</v>
      </c>
      <c r="D9" s="2" t="s">
        <v>1</v>
      </c>
      <c r="E9" s="2" t="s">
        <v>2</v>
      </c>
      <c r="F9" s="2" t="s">
        <v>4</v>
      </c>
      <c r="G9" s="2" t="s">
        <v>1</v>
      </c>
      <c r="H9" s="3" t="s">
        <v>8</v>
      </c>
      <c r="I9" s="2" t="s">
        <v>2</v>
      </c>
      <c r="J9" s="92" t="s">
        <v>4</v>
      </c>
      <c r="K9" s="2" t="s">
        <v>1</v>
      </c>
      <c r="L9" s="4" t="s">
        <v>16</v>
      </c>
    </row>
    <row r="10" spans="1:15" ht="15.75" x14ac:dyDescent="0.2">
      <c r="A10" s="78"/>
      <c r="B10" s="68" t="s">
        <v>474</v>
      </c>
      <c r="C10" s="78"/>
      <c r="D10" s="78"/>
      <c r="E10" s="78"/>
      <c r="F10" s="78"/>
      <c r="G10" s="78"/>
      <c r="H10" s="78"/>
      <c r="I10" s="78"/>
      <c r="J10" s="68"/>
      <c r="K10" s="78"/>
      <c r="L10" s="78"/>
    </row>
    <row r="11" spans="1:15" ht="13.5" customHeight="1" x14ac:dyDescent="0.2">
      <c r="A11" s="75"/>
      <c r="B11" s="76" t="s">
        <v>35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5" ht="25.5" x14ac:dyDescent="0.2">
      <c r="A12" s="17" t="s">
        <v>9</v>
      </c>
      <c r="B12" s="11" t="s">
        <v>304</v>
      </c>
      <c r="C12" s="17" t="s">
        <v>5</v>
      </c>
      <c r="D12" s="9" t="s">
        <v>106</v>
      </c>
      <c r="E12" s="12" t="s">
        <v>164</v>
      </c>
      <c r="F12" s="17" t="s">
        <v>5</v>
      </c>
      <c r="G12" s="9" t="s">
        <v>106</v>
      </c>
      <c r="H12" s="9" t="s">
        <v>14</v>
      </c>
      <c r="I12" s="59"/>
      <c r="J12" s="115"/>
      <c r="K12" s="114"/>
      <c r="L12" s="43" t="s">
        <v>13</v>
      </c>
    </row>
    <row r="13" spans="1:15" s="20" customFormat="1" ht="26.25" customHeight="1" x14ac:dyDescent="0.2">
      <c r="A13" s="17" t="s">
        <v>10</v>
      </c>
      <c r="B13" s="11" t="s">
        <v>185</v>
      </c>
      <c r="C13" s="10" t="s">
        <v>25</v>
      </c>
      <c r="D13" s="10" t="s">
        <v>226</v>
      </c>
      <c r="E13" s="8" t="s">
        <v>186</v>
      </c>
      <c r="F13" s="10" t="s">
        <v>25</v>
      </c>
      <c r="G13" s="90" t="s">
        <v>522</v>
      </c>
      <c r="H13" s="93" t="s">
        <v>525</v>
      </c>
      <c r="I13" s="63"/>
      <c r="J13" s="91"/>
      <c r="K13" s="90"/>
      <c r="L13" s="9" t="s">
        <v>13</v>
      </c>
    </row>
    <row r="14" spans="1:15" ht="25.5" x14ac:dyDescent="0.2">
      <c r="A14" s="17" t="s">
        <v>11</v>
      </c>
      <c r="B14" s="11" t="s">
        <v>305</v>
      </c>
      <c r="C14" s="9" t="s">
        <v>22</v>
      </c>
      <c r="D14" s="55">
        <f>3.2*5</f>
        <v>16</v>
      </c>
      <c r="E14" s="8" t="s">
        <v>306</v>
      </c>
      <c r="F14" s="10" t="s">
        <v>5</v>
      </c>
      <c r="G14" s="10" t="s">
        <v>307</v>
      </c>
      <c r="H14" s="14" t="s">
        <v>14</v>
      </c>
      <c r="I14" s="63"/>
      <c r="J14" s="91"/>
      <c r="K14" s="90"/>
      <c r="L14" s="9" t="s">
        <v>13</v>
      </c>
    </row>
    <row r="15" spans="1:15" ht="31.5" customHeight="1" x14ac:dyDescent="0.2">
      <c r="A15" s="17" t="s">
        <v>12</v>
      </c>
      <c r="B15" s="11" t="s">
        <v>187</v>
      </c>
      <c r="C15" s="10" t="s">
        <v>5</v>
      </c>
      <c r="D15" s="55">
        <f>5*2</f>
        <v>10</v>
      </c>
      <c r="E15" s="8" t="s">
        <v>179</v>
      </c>
      <c r="F15" s="10" t="s">
        <v>5</v>
      </c>
      <c r="G15" s="10" t="s">
        <v>21</v>
      </c>
      <c r="H15" s="14" t="s">
        <v>14</v>
      </c>
      <c r="I15" s="63"/>
      <c r="J15" s="91"/>
      <c r="K15" s="90"/>
      <c r="L15" s="9" t="s">
        <v>13</v>
      </c>
    </row>
    <row r="16" spans="1:15" ht="30" customHeight="1" x14ac:dyDescent="0.2">
      <c r="A16" s="17" t="s">
        <v>26</v>
      </c>
      <c r="B16" s="19" t="s">
        <v>159</v>
      </c>
      <c r="C16" s="9" t="s">
        <v>25</v>
      </c>
      <c r="D16" s="9" t="s">
        <v>227</v>
      </c>
      <c r="E16" s="11" t="s">
        <v>228</v>
      </c>
      <c r="F16" s="9" t="s">
        <v>229</v>
      </c>
      <c r="G16" s="9" t="s">
        <v>230</v>
      </c>
      <c r="H16" s="9" t="s">
        <v>527</v>
      </c>
      <c r="I16" s="64"/>
      <c r="J16" s="9"/>
      <c r="K16" s="9"/>
      <c r="L16" s="9" t="s">
        <v>13</v>
      </c>
    </row>
    <row r="17" spans="1:12" ht="38.25" x14ac:dyDescent="0.2">
      <c r="A17" s="17" t="s">
        <v>27</v>
      </c>
      <c r="B17" s="12" t="s">
        <v>308</v>
      </c>
      <c r="C17" s="17" t="s">
        <v>5</v>
      </c>
      <c r="D17" s="17" t="s">
        <v>227</v>
      </c>
      <c r="E17" s="12" t="s">
        <v>188</v>
      </c>
      <c r="F17" s="17" t="s">
        <v>189</v>
      </c>
      <c r="G17" s="17" t="s">
        <v>521</v>
      </c>
      <c r="H17" s="14" t="s">
        <v>526</v>
      </c>
      <c r="I17" s="65"/>
      <c r="J17" s="17"/>
      <c r="K17" s="17"/>
      <c r="L17" s="43" t="s">
        <v>13</v>
      </c>
    </row>
    <row r="18" spans="1:12" ht="25.5" x14ac:dyDescent="0.2">
      <c r="A18" s="17" t="s">
        <v>28</v>
      </c>
      <c r="B18" s="11" t="s">
        <v>50</v>
      </c>
      <c r="C18" s="9" t="s">
        <v>22</v>
      </c>
      <c r="D18" s="9" t="s">
        <v>231</v>
      </c>
      <c r="E18" s="11" t="s">
        <v>51</v>
      </c>
      <c r="F18" s="9" t="s">
        <v>22</v>
      </c>
      <c r="G18" s="9" t="s">
        <v>231</v>
      </c>
      <c r="H18" s="9" t="s">
        <v>14</v>
      </c>
      <c r="I18" s="66"/>
      <c r="J18" s="9"/>
      <c r="K18" s="9"/>
      <c r="L18" s="9" t="s">
        <v>13</v>
      </c>
    </row>
    <row r="19" spans="1:12" ht="25.5" x14ac:dyDescent="0.2">
      <c r="A19" s="17" t="s">
        <v>29</v>
      </c>
      <c r="B19" s="11" t="s">
        <v>157</v>
      </c>
      <c r="C19" s="9" t="s">
        <v>5</v>
      </c>
      <c r="D19" s="9" t="s">
        <v>232</v>
      </c>
      <c r="E19" s="48" t="s">
        <v>158</v>
      </c>
      <c r="F19" s="9" t="s">
        <v>5</v>
      </c>
      <c r="G19" s="9" t="s">
        <v>232</v>
      </c>
      <c r="H19" s="9" t="s">
        <v>14</v>
      </c>
      <c r="I19" s="65"/>
      <c r="J19" s="9"/>
      <c r="K19" s="9"/>
      <c r="L19" s="9" t="s">
        <v>13</v>
      </c>
    </row>
    <row r="20" spans="1:12" ht="25.5" x14ac:dyDescent="0.2">
      <c r="A20" s="17" t="s">
        <v>32</v>
      </c>
      <c r="B20" s="11" t="s">
        <v>174</v>
      </c>
      <c r="C20" s="9" t="s">
        <v>5</v>
      </c>
      <c r="D20" s="9" t="s">
        <v>233</v>
      </c>
      <c r="E20" s="11" t="s">
        <v>175</v>
      </c>
      <c r="F20" s="9" t="s">
        <v>5</v>
      </c>
      <c r="G20" s="9" t="s">
        <v>233</v>
      </c>
      <c r="H20" s="9" t="s">
        <v>14</v>
      </c>
      <c r="I20" s="64"/>
      <c r="J20" s="9"/>
      <c r="K20" s="9"/>
      <c r="L20" s="9" t="s">
        <v>13</v>
      </c>
    </row>
    <row r="21" spans="1:12" ht="25.5" x14ac:dyDescent="0.2">
      <c r="A21" s="17" t="s">
        <v>33</v>
      </c>
      <c r="B21" s="11" t="s">
        <v>309</v>
      </c>
      <c r="C21" s="9" t="s">
        <v>5</v>
      </c>
      <c r="D21" s="47">
        <v>18.32</v>
      </c>
      <c r="E21" s="11" t="s">
        <v>176</v>
      </c>
      <c r="F21" s="9" t="s">
        <v>5</v>
      </c>
      <c r="G21" s="47">
        <v>18.32</v>
      </c>
      <c r="H21" s="9" t="s">
        <v>14</v>
      </c>
      <c r="I21" s="67"/>
      <c r="J21" s="9"/>
      <c r="K21" s="9"/>
      <c r="L21" s="9" t="s">
        <v>13</v>
      </c>
    </row>
    <row r="22" spans="1:12" ht="25.5" x14ac:dyDescent="0.2">
      <c r="A22" s="17" t="s">
        <v>42</v>
      </c>
      <c r="B22" s="11" t="s">
        <v>310</v>
      </c>
      <c r="C22" s="9" t="s">
        <v>22</v>
      </c>
      <c r="D22" s="9" t="s">
        <v>287</v>
      </c>
      <c r="E22" s="11" t="s">
        <v>156</v>
      </c>
      <c r="F22" s="10" t="s">
        <v>5</v>
      </c>
      <c r="G22" s="9" t="s">
        <v>20</v>
      </c>
      <c r="H22" s="9" t="s">
        <v>14</v>
      </c>
      <c r="I22" s="67"/>
      <c r="J22" s="9"/>
      <c r="K22" s="9"/>
      <c r="L22" s="9" t="s">
        <v>13</v>
      </c>
    </row>
    <row r="23" spans="1:12" ht="25.5" x14ac:dyDescent="0.2">
      <c r="A23" s="17" t="s">
        <v>43</v>
      </c>
      <c r="B23" s="12" t="s">
        <v>311</v>
      </c>
      <c r="C23" s="17" t="s">
        <v>5</v>
      </c>
      <c r="D23" s="47">
        <v>18.32</v>
      </c>
      <c r="E23" s="12" t="s">
        <v>259</v>
      </c>
      <c r="F23" s="17" t="s">
        <v>211</v>
      </c>
      <c r="G23" s="47">
        <v>0.8</v>
      </c>
      <c r="H23" s="90" t="s">
        <v>14</v>
      </c>
      <c r="I23" s="57"/>
      <c r="J23" s="37"/>
      <c r="K23" s="37"/>
      <c r="L23" s="17" t="s">
        <v>13</v>
      </c>
    </row>
    <row r="24" spans="1:12" ht="25.5" x14ac:dyDescent="0.2">
      <c r="A24" s="17" t="s">
        <v>44</v>
      </c>
      <c r="B24" s="11" t="s">
        <v>177</v>
      </c>
      <c r="C24" s="9" t="s">
        <v>5</v>
      </c>
      <c r="D24" s="9" t="s">
        <v>21</v>
      </c>
      <c r="E24" s="11" t="s">
        <v>178</v>
      </c>
      <c r="F24" s="9" t="s">
        <v>5</v>
      </c>
      <c r="G24" s="9" t="s">
        <v>21</v>
      </c>
      <c r="H24" s="9" t="s">
        <v>14</v>
      </c>
      <c r="I24" s="59"/>
      <c r="J24" s="9"/>
      <c r="K24" s="9"/>
      <c r="L24" s="9" t="s">
        <v>13</v>
      </c>
    </row>
    <row r="25" spans="1:12" ht="25.5" x14ac:dyDescent="0.2">
      <c r="A25" s="17" t="s">
        <v>45</v>
      </c>
      <c r="B25" s="11" t="s">
        <v>160</v>
      </c>
      <c r="C25" s="9" t="s">
        <v>25</v>
      </c>
      <c r="D25" s="9" t="s">
        <v>194</v>
      </c>
      <c r="E25" s="11" t="s">
        <v>37</v>
      </c>
      <c r="F25" s="9" t="s">
        <v>25</v>
      </c>
      <c r="G25" s="9" t="s">
        <v>194</v>
      </c>
      <c r="H25" s="9" t="s">
        <v>14</v>
      </c>
      <c r="I25" s="51"/>
      <c r="J25" s="9"/>
      <c r="K25" s="9"/>
      <c r="L25" s="9" t="s">
        <v>13</v>
      </c>
    </row>
    <row r="26" spans="1:12" ht="25.5" x14ac:dyDescent="0.2">
      <c r="A26" s="17" t="s">
        <v>47</v>
      </c>
      <c r="B26" s="11" t="s">
        <v>161</v>
      </c>
      <c r="C26" s="9" t="s">
        <v>25</v>
      </c>
      <c r="D26" s="9" t="s">
        <v>87</v>
      </c>
      <c r="E26" s="11" t="s">
        <v>62</v>
      </c>
      <c r="F26" s="9" t="s">
        <v>25</v>
      </c>
      <c r="G26" s="9" t="s">
        <v>87</v>
      </c>
      <c r="H26" s="9" t="s">
        <v>14</v>
      </c>
      <c r="I26" s="51"/>
      <c r="J26" s="9"/>
      <c r="K26" s="9"/>
      <c r="L26" s="9" t="s">
        <v>13</v>
      </c>
    </row>
    <row r="27" spans="1:12" ht="25.5" x14ac:dyDescent="0.2">
      <c r="A27" s="17" t="s">
        <v>48</v>
      </c>
      <c r="B27" s="11" t="s">
        <v>533</v>
      </c>
      <c r="C27" s="9" t="s">
        <v>25</v>
      </c>
      <c r="D27" s="9" t="s">
        <v>20</v>
      </c>
      <c r="E27" s="11" t="s">
        <v>40</v>
      </c>
      <c r="F27" s="9" t="s">
        <v>25</v>
      </c>
      <c r="G27" s="9" t="s">
        <v>20</v>
      </c>
      <c r="H27" s="9" t="s">
        <v>38</v>
      </c>
      <c r="I27" s="51"/>
      <c r="J27" s="9"/>
      <c r="K27" s="9"/>
      <c r="L27" s="9" t="s">
        <v>13</v>
      </c>
    </row>
    <row r="28" spans="1:12" ht="25.5" x14ac:dyDescent="0.2">
      <c r="A28" s="17" t="s">
        <v>49</v>
      </c>
      <c r="B28" s="18" t="s">
        <v>162</v>
      </c>
      <c r="C28" s="9" t="s">
        <v>22</v>
      </c>
      <c r="D28" s="9" t="s">
        <v>234</v>
      </c>
      <c r="E28" s="18" t="s">
        <v>54</v>
      </c>
      <c r="F28" s="9" t="s">
        <v>22</v>
      </c>
      <c r="G28" s="9" t="s">
        <v>234</v>
      </c>
      <c r="H28" s="90" t="s">
        <v>14</v>
      </c>
      <c r="I28" s="50"/>
      <c r="J28" s="9"/>
      <c r="K28" s="9"/>
      <c r="L28" s="9" t="s">
        <v>13</v>
      </c>
    </row>
    <row r="29" spans="1:12" ht="25.5" x14ac:dyDescent="0.2">
      <c r="A29" s="17" t="s">
        <v>60</v>
      </c>
      <c r="B29" s="18" t="s">
        <v>320</v>
      </c>
      <c r="C29" s="9" t="s">
        <v>22</v>
      </c>
      <c r="D29" s="9" t="s">
        <v>249</v>
      </c>
      <c r="E29" s="18" t="s">
        <v>163</v>
      </c>
      <c r="F29" s="9" t="s">
        <v>22</v>
      </c>
      <c r="G29" s="9" t="s">
        <v>249</v>
      </c>
      <c r="H29" s="90" t="s">
        <v>14</v>
      </c>
      <c r="I29" s="50"/>
      <c r="J29" s="9"/>
      <c r="K29" s="9"/>
      <c r="L29" s="9" t="s">
        <v>13</v>
      </c>
    </row>
    <row r="30" spans="1:12" ht="25.5" x14ac:dyDescent="0.2">
      <c r="A30" s="17" t="s">
        <v>61</v>
      </c>
      <c r="B30" s="11" t="s">
        <v>539</v>
      </c>
      <c r="C30" s="9" t="s">
        <v>5</v>
      </c>
      <c r="D30" s="47">
        <f>50.5+15.2</f>
        <v>65.7</v>
      </c>
      <c r="E30" s="11" t="s">
        <v>41</v>
      </c>
      <c r="F30" s="9" t="s">
        <v>5</v>
      </c>
      <c r="G30" s="47">
        <f>50.5+15.2</f>
        <v>65.7</v>
      </c>
      <c r="H30" s="9" t="s">
        <v>14</v>
      </c>
      <c r="I30" s="52"/>
      <c r="J30" s="9"/>
      <c r="K30" s="9"/>
      <c r="L30" s="9" t="s">
        <v>13</v>
      </c>
    </row>
    <row r="31" spans="1:12" ht="25.5" x14ac:dyDescent="0.2">
      <c r="A31" s="17" t="s">
        <v>63</v>
      </c>
      <c r="B31" s="19" t="s">
        <v>65</v>
      </c>
      <c r="C31" s="14" t="s">
        <v>22</v>
      </c>
      <c r="D31" s="9" t="s">
        <v>52</v>
      </c>
      <c r="E31" s="19" t="s">
        <v>66</v>
      </c>
      <c r="F31" s="14" t="s">
        <v>67</v>
      </c>
      <c r="G31" s="9" t="s">
        <v>52</v>
      </c>
      <c r="H31" s="90" t="s">
        <v>14</v>
      </c>
      <c r="I31" s="52"/>
      <c r="J31" s="14"/>
      <c r="K31" s="9"/>
      <c r="L31" s="14" t="s">
        <v>13</v>
      </c>
    </row>
    <row r="32" spans="1:12" ht="25.5" x14ac:dyDescent="0.2">
      <c r="A32" s="17" t="s">
        <v>183</v>
      </c>
      <c r="B32" s="11" t="s">
        <v>312</v>
      </c>
      <c r="C32" s="9" t="s">
        <v>25</v>
      </c>
      <c r="D32" s="47">
        <v>10.199999999999999</v>
      </c>
      <c r="E32" s="11" t="s">
        <v>313</v>
      </c>
      <c r="F32" s="9" t="s">
        <v>25</v>
      </c>
      <c r="G32" s="47">
        <v>10.199999999999999</v>
      </c>
      <c r="H32" s="9" t="s">
        <v>14</v>
      </c>
      <c r="I32" s="52"/>
      <c r="J32" s="9"/>
      <c r="K32" s="9"/>
      <c r="L32" s="9" t="s">
        <v>13</v>
      </c>
    </row>
    <row r="33" spans="1:12" ht="25.5" x14ac:dyDescent="0.2">
      <c r="A33" s="17" t="s">
        <v>245</v>
      </c>
      <c r="B33" s="11" t="s">
        <v>316</v>
      </c>
      <c r="C33" s="9" t="s">
        <v>25</v>
      </c>
      <c r="D33" s="47">
        <v>2</v>
      </c>
      <c r="E33" s="11" t="s">
        <v>40</v>
      </c>
      <c r="F33" s="9" t="s">
        <v>25</v>
      </c>
      <c r="G33" s="47">
        <v>2</v>
      </c>
      <c r="H33" s="9" t="s">
        <v>14</v>
      </c>
      <c r="I33" s="52"/>
      <c r="J33" s="9"/>
      <c r="K33" s="9"/>
      <c r="L33" s="9" t="s">
        <v>13</v>
      </c>
    </row>
    <row r="34" spans="1:12" ht="25.5" x14ac:dyDescent="0.2">
      <c r="A34" s="17" t="s">
        <v>251</v>
      </c>
      <c r="B34" s="11" t="s">
        <v>273</v>
      </c>
      <c r="C34" s="14" t="s">
        <v>5</v>
      </c>
      <c r="D34" s="9" t="s">
        <v>271</v>
      </c>
      <c r="E34" s="11" t="s">
        <v>274</v>
      </c>
      <c r="F34" s="9" t="s">
        <v>25</v>
      </c>
      <c r="G34" s="10" t="s">
        <v>20</v>
      </c>
      <c r="H34" s="90" t="s">
        <v>14</v>
      </c>
      <c r="I34" s="51"/>
      <c r="J34" s="9"/>
      <c r="K34" s="14"/>
      <c r="L34" s="9" t="s">
        <v>13</v>
      </c>
    </row>
    <row r="35" spans="1:12" ht="25.5" x14ac:dyDescent="0.2">
      <c r="A35" s="17" t="s">
        <v>254</v>
      </c>
      <c r="B35" s="11" t="s">
        <v>324</v>
      </c>
      <c r="C35" s="9" t="s">
        <v>5</v>
      </c>
      <c r="D35" s="9" t="s">
        <v>325</v>
      </c>
      <c r="E35" s="11" t="s">
        <v>322</v>
      </c>
      <c r="F35" s="9" t="s">
        <v>25</v>
      </c>
      <c r="G35" s="9" t="s">
        <v>36</v>
      </c>
      <c r="H35" s="14" t="s">
        <v>14</v>
      </c>
      <c r="I35" s="9"/>
      <c r="J35" s="9"/>
      <c r="K35" s="9"/>
      <c r="L35" s="9" t="s">
        <v>13</v>
      </c>
    </row>
    <row r="36" spans="1:12" ht="25.5" x14ac:dyDescent="0.2">
      <c r="A36" s="17" t="s">
        <v>255</v>
      </c>
      <c r="B36" s="11" t="s">
        <v>323</v>
      </c>
      <c r="C36" s="9" t="s">
        <v>5</v>
      </c>
      <c r="D36" s="9" t="s">
        <v>326</v>
      </c>
      <c r="E36" s="11" t="s">
        <v>322</v>
      </c>
      <c r="F36" s="9" t="s">
        <v>25</v>
      </c>
      <c r="G36" s="9" t="s">
        <v>20</v>
      </c>
      <c r="H36" s="14" t="s">
        <v>14</v>
      </c>
      <c r="I36" s="9"/>
      <c r="J36" s="9"/>
      <c r="K36" s="9"/>
      <c r="L36" s="9" t="s">
        <v>13</v>
      </c>
    </row>
    <row r="37" spans="1:12" ht="25.5" x14ac:dyDescent="0.2">
      <c r="A37" s="17" t="s">
        <v>256</v>
      </c>
      <c r="B37" s="11" t="s">
        <v>321</v>
      </c>
      <c r="C37" s="9" t="s">
        <v>5</v>
      </c>
      <c r="D37" s="9" t="s">
        <v>327</v>
      </c>
      <c r="E37" s="11" t="s">
        <v>322</v>
      </c>
      <c r="F37" s="9" t="s">
        <v>25</v>
      </c>
      <c r="G37" s="9" t="s">
        <v>39</v>
      </c>
      <c r="H37" s="14" t="s">
        <v>14</v>
      </c>
      <c r="I37" s="9"/>
      <c r="J37" s="9"/>
      <c r="K37" s="9"/>
      <c r="L37" s="9" t="s">
        <v>13</v>
      </c>
    </row>
    <row r="38" spans="1:12" ht="15.75" x14ac:dyDescent="0.2">
      <c r="A38" s="42"/>
      <c r="B38" s="45" t="s">
        <v>34</v>
      </c>
      <c r="C38" s="42"/>
      <c r="D38" s="42"/>
      <c r="E38" s="42"/>
      <c r="F38" s="42"/>
      <c r="G38" s="42"/>
      <c r="H38" s="46"/>
      <c r="I38" s="42"/>
      <c r="J38" s="42"/>
      <c r="K38" s="42"/>
      <c r="L38" s="42"/>
    </row>
    <row r="39" spans="1:12" ht="51" x14ac:dyDescent="0.2">
      <c r="A39" s="9" t="s">
        <v>9</v>
      </c>
      <c r="B39" s="19" t="s">
        <v>330</v>
      </c>
      <c r="C39" s="14" t="s">
        <v>5</v>
      </c>
      <c r="D39" s="9" t="s">
        <v>327</v>
      </c>
      <c r="E39" s="36"/>
      <c r="F39" s="36"/>
      <c r="G39" s="36"/>
      <c r="H39" s="19"/>
      <c r="I39" s="19" t="s">
        <v>523</v>
      </c>
      <c r="J39" s="117" t="s">
        <v>535</v>
      </c>
      <c r="K39" s="118" t="s">
        <v>536</v>
      </c>
      <c r="L39" s="14" t="s">
        <v>13</v>
      </c>
    </row>
    <row r="40" spans="1:12" ht="51" x14ac:dyDescent="0.2">
      <c r="A40" s="9" t="s">
        <v>10</v>
      </c>
      <c r="B40" s="19" t="s">
        <v>333</v>
      </c>
      <c r="C40" s="14" t="s">
        <v>5</v>
      </c>
      <c r="D40" s="9" t="s">
        <v>326</v>
      </c>
      <c r="E40" s="36"/>
      <c r="F40" s="36"/>
      <c r="G40" s="36"/>
      <c r="H40" s="19"/>
      <c r="I40" s="19" t="s">
        <v>523</v>
      </c>
      <c r="J40" s="118" t="s">
        <v>537</v>
      </c>
      <c r="K40" s="118" t="s">
        <v>332</v>
      </c>
      <c r="L40" s="14" t="s">
        <v>13</v>
      </c>
    </row>
    <row r="41" spans="1:12" ht="51" x14ac:dyDescent="0.2">
      <c r="A41" s="9" t="s">
        <v>11</v>
      </c>
      <c r="B41" s="19" t="s">
        <v>334</v>
      </c>
      <c r="C41" s="14" t="s">
        <v>5</v>
      </c>
      <c r="D41" s="9" t="s">
        <v>325</v>
      </c>
      <c r="E41" s="36"/>
      <c r="F41" s="36"/>
      <c r="G41" s="36"/>
      <c r="H41" s="19"/>
      <c r="I41" s="19" t="s">
        <v>523</v>
      </c>
      <c r="J41" s="118" t="s">
        <v>331</v>
      </c>
      <c r="K41" s="118" t="s">
        <v>335</v>
      </c>
      <c r="L41" s="14" t="s">
        <v>13</v>
      </c>
    </row>
    <row r="42" spans="1:12" ht="39.75" customHeight="1" x14ac:dyDescent="0.2">
      <c r="A42" s="9" t="s">
        <v>12</v>
      </c>
      <c r="B42" s="11" t="s">
        <v>270</v>
      </c>
      <c r="C42" s="14" t="s">
        <v>5</v>
      </c>
      <c r="D42" s="9" t="s">
        <v>271</v>
      </c>
      <c r="E42" s="11"/>
      <c r="F42" s="9"/>
      <c r="G42" s="9"/>
      <c r="H42" s="9"/>
      <c r="I42" s="48" t="s">
        <v>524</v>
      </c>
      <c r="J42" s="9" t="s">
        <v>269</v>
      </c>
      <c r="K42" s="14" t="s">
        <v>272</v>
      </c>
      <c r="L42" s="9" t="s">
        <v>13</v>
      </c>
    </row>
    <row r="43" spans="1:12" ht="13.5" x14ac:dyDescent="0.2">
      <c r="A43" s="9" t="s">
        <v>26</v>
      </c>
      <c r="B43" s="11" t="s">
        <v>166</v>
      </c>
      <c r="C43" s="9" t="s">
        <v>5</v>
      </c>
      <c r="D43" s="9" t="s">
        <v>72</v>
      </c>
      <c r="E43" s="62"/>
      <c r="F43" s="9"/>
      <c r="G43" s="9"/>
      <c r="H43" s="9"/>
      <c r="I43" s="48" t="s">
        <v>190</v>
      </c>
      <c r="J43" s="9" t="s">
        <v>191</v>
      </c>
      <c r="K43" s="9" t="s">
        <v>546</v>
      </c>
      <c r="L43" s="9" t="s">
        <v>13</v>
      </c>
    </row>
    <row r="44" spans="1:12" ht="25.5" x14ac:dyDescent="0.2">
      <c r="A44" s="9" t="s">
        <v>27</v>
      </c>
      <c r="B44" s="11" t="s">
        <v>192</v>
      </c>
      <c r="C44" s="17" t="s">
        <v>5</v>
      </c>
      <c r="D44" s="9" t="s">
        <v>328</v>
      </c>
      <c r="E44" s="63"/>
      <c r="F44" s="17"/>
      <c r="G44" s="17"/>
      <c r="H44" s="17"/>
      <c r="I44" s="94" t="s">
        <v>506</v>
      </c>
      <c r="J44" s="17" t="s">
        <v>5</v>
      </c>
      <c r="K44" s="9" t="s">
        <v>114</v>
      </c>
      <c r="L44" s="43" t="s">
        <v>13</v>
      </c>
    </row>
    <row r="45" spans="1:12" x14ac:dyDescent="0.2">
      <c r="A45" s="9" t="s">
        <v>28</v>
      </c>
      <c r="B45" s="11" t="s">
        <v>193</v>
      </c>
      <c r="C45" s="10" t="s">
        <v>5</v>
      </c>
      <c r="D45" s="10" t="s">
        <v>21</v>
      </c>
      <c r="E45" s="49"/>
      <c r="F45" s="10"/>
      <c r="G45" s="10"/>
      <c r="H45" s="14"/>
      <c r="I45" s="95" t="s">
        <v>540</v>
      </c>
      <c r="J45" s="91" t="s">
        <v>5</v>
      </c>
      <c r="K45" s="90" t="s">
        <v>21</v>
      </c>
      <c r="L45" s="9" t="s">
        <v>13</v>
      </c>
    </row>
    <row r="46" spans="1:12" x14ac:dyDescent="0.2">
      <c r="A46" s="9" t="s">
        <v>29</v>
      </c>
      <c r="B46" s="11" t="s">
        <v>329</v>
      </c>
      <c r="C46" s="9" t="s">
        <v>22</v>
      </c>
      <c r="D46" s="55">
        <f>3.2*5</f>
        <v>16</v>
      </c>
      <c r="E46" s="8"/>
      <c r="F46" s="10"/>
      <c r="G46" s="10"/>
      <c r="H46" s="14"/>
      <c r="I46" s="95" t="s">
        <v>306</v>
      </c>
      <c r="J46" s="91" t="s">
        <v>5</v>
      </c>
      <c r="K46" s="90" t="s">
        <v>307</v>
      </c>
      <c r="L46" s="9" t="s">
        <v>13</v>
      </c>
    </row>
    <row r="47" spans="1:12" x14ac:dyDescent="0.2">
      <c r="A47" s="9" t="s">
        <v>32</v>
      </c>
      <c r="B47" s="12" t="s">
        <v>167</v>
      </c>
      <c r="C47" s="13" t="s">
        <v>5</v>
      </c>
      <c r="D47" s="17" t="s">
        <v>337</v>
      </c>
      <c r="E47" s="37"/>
      <c r="F47" s="37"/>
      <c r="G47" s="37"/>
      <c r="H47" s="37"/>
      <c r="I47" s="96" t="s">
        <v>168</v>
      </c>
      <c r="J47" s="37" t="s">
        <v>191</v>
      </c>
      <c r="K47" s="47">
        <v>0.69</v>
      </c>
      <c r="L47" s="9" t="s">
        <v>13</v>
      </c>
    </row>
    <row r="48" spans="1:12" x14ac:dyDescent="0.2">
      <c r="A48" s="9" t="s">
        <v>33</v>
      </c>
      <c r="B48" s="19" t="s">
        <v>58</v>
      </c>
      <c r="C48" s="14" t="s">
        <v>5</v>
      </c>
      <c r="D48" s="9" t="s">
        <v>337</v>
      </c>
      <c r="E48" s="36"/>
      <c r="F48" s="36"/>
      <c r="G48" s="36"/>
      <c r="H48" s="19"/>
      <c r="I48" s="19" t="s">
        <v>59</v>
      </c>
      <c r="J48" s="14" t="s">
        <v>23</v>
      </c>
      <c r="K48" s="9" t="s">
        <v>547</v>
      </c>
      <c r="L48" s="14" t="s">
        <v>13</v>
      </c>
    </row>
    <row r="49" spans="1:12" ht="25.5" x14ac:dyDescent="0.2">
      <c r="A49" s="9" t="s">
        <v>42</v>
      </c>
      <c r="B49" s="35" t="s">
        <v>195</v>
      </c>
      <c r="C49" s="14" t="s">
        <v>5</v>
      </c>
      <c r="D49" s="17" t="s">
        <v>235</v>
      </c>
      <c r="E49" s="12"/>
      <c r="F49" s="17"/>
      <c r="G49" s="17"/>
      <c r="H49" s="17"/>
      <c r="I49" s="94" t="s">
        <v>531</v>
      </c>
      <c r="J49" s="17" t="s">
        <v>196</v>
      </c>
      <c r="K49" s="17" t="s">
        <v>236</v>
      </c>
      <c r="L49" s="43" t="s">
        <v>13</v>
      </c>
    </row>
    <row r="50" spans="1:12" ht="38.25" x14ac:dyDescent="0.2">
      <c r="A50" s="9" t="s">
        <v>43</v>
      </c>
      <c r="B50" s="8" t="s">
        <v>250</v>
      </c>
      <c r="C50" s="14" t="s">
        <v>5</v>
      </c>
      <c r="D50" s="17" t="s">
        <v>237</v>
      </c>
      <c r="E50" s="12"/>
      <c r="F50" s="17"/>
      <c r="G50" s="17"/>
      <c r="H50" s="17"/>
      <c r="I50" s="94" t="s">
        <v>197</v>
      </c>
      <c r="J50" s="9" t="s">
        <v>23</v>
      </c>
      <c r="K50" s="17" t="s">
        <v>548</v>
      </c>
      <c r="L50" s="43" t="s">
        <v>13</v>
      </c>
    </row>
    <row r="51" spans="1:12" ht="38.25" x14ac:dyDescent="0.2">
      <c r="A51" s="9" t="s">
        <v>44</v>
      </c>
      <c r="B51" s="8" t="s">
        <v>336</v>
      </c>
      <c r="C51" s="14" t="s">
        <v>5</v>
      </c>
      <c r="D51" s="17" t="s">
        <v>338</v>
      </c>
      <c r="E51" s="12"/>
      <c r="F51" s="17"/>
      <c r="G51" s="17"/>
      <c r="H51" s="17"/>
      <c r="I51" s="94" t="s">
        <v>197</v>
      </c>
      <c r="J51" s="9" t="s">
        <v>23</v>
      </c>
      <c r="K51" s="17" t="s">
        <v>549</v>
      </c>
      <c r="L51" s="43" t="s">
        <v>13</v>
      </c>
    </row>
    <row r="52" spans="1:12" ht="38.25" x14ac:dyDescent="0.2">
      <c r="A52" s="9" t="s">
        <v>45</v>
      </c>
      <c r="B52" s="8" t="s">
        <v>279</v>
      </c>
      <c r="C52" s="14" t="s">
        <v>5</v>
      </c>
      <c r="D52" s="17" t="s">
        <v>225</v>
      </c>
      <c r="E52" s="12"/>
      <c r="F52" s="17"/>
      <c r="G52" s="17"/>
      <c r="H52" s="17"/>
      <c r="I52" s="94" t="s">
        <v>197</v>
      </c>
      <c r="J52" s="9" t="s">
        <v>23</v>
      </c>
      <c r="K52" s="17" t="s">
        <v>550</v>
      </c>
      <c r="L52" s="43" t="s">
        <v>13</v>
      </c>
    </row>
    <row r="53" spans="1:12" ht="25.5" x14ac:dyDescent="0.2">
      <c r="A53" s="9" t="s">
        <v>47</v>
      </c>
      <c r="B53" s="12" t="s">
        <v>165</v>
      </c>
      <c r="C53" s="17" t="s">
        <v>5</v>
      </c>
      <c r="D53" s="17" t="s">
        <v>114</v>
      </c>
      <c r="E53" s="12" t="s">
        <v>198</v>
      </c>
      <c r="F53" s="17" t="s">
        <v>5</v>
      </c>
      <c r="G53" s="17" t="s">
        <v>106</v>
      </c>
      <c r="H53" s="9" t="s">
        <v>38</v>
      </c>
      <c r="I53" s="94" t="s">
        <v>238</v>
      </c>
      <c r="J53" s="17" t="s">
        <v>5</v>
      </c>
      <c r="K53" s="17" t="s">
        <v>21</v>
      </c>
      <c r="L53" s="43" t="s">
        <v>13</v>
      </c>
    </row>
    <row r="54" spans="1:12" ht="25.5" x14ac:dyDescent="0.2">
      <c r="A54" s="9" t="s">
        <v>48</v>
      </c>
      <c r="B54" s="12" t="s">
        <v>199</v>
      </c>
      <c r="C54" s="17" t="s">
        <v>5</v>
      </c>
      <c r="D54" s="17" t="s">
        <v>339</v>
      </c>
      <c r="E54" s="12" t="s">
        <v>239</v>
      </c>
      <c r="F54" s="9" t="s">
        <v>5</v>
      </c>
      <c r="G54" s="9" t="s">
        <v>340</v>
      </c>
      <c r="H54" s="9" t="s">
        <v>240</v>
      </c>
      <c r="I54" s="94" t="s">
        <v>200</v>
      </c>
      <c r="J54" s="17" t="s">
        <v>5</v>
      </c>
      <c r="K54" s="17" t="s">
        <v>339</v>
      </c>
      <c r="L54" s="43" t="s">
        <v>13</v>
      </c>
    </row>
    <row r="55" spans="1:12" ht="51" x14ac:dyDescent="0.2">
      <c r="A55" s="9" t="s">
        <v>49</v>
      </c>
      <c r="B55" s="19" t="s">
        <v>57</v>
      </c>
      <c r="C55" s="9" t="s">
        <v>25</v>
      </c>
      <c r="D55" s="9" t="s">
        <v>227</v>
      </c>
      <c r="E55" s="58"/>
      <c r="F55" s="9"/>
      <c r="G55" s="9"/>
      <c r="H55" s="9"/>
      <c r="I55" s="48" t="s">
        <v>532</v>
      </c>
      <c r="J55" s="17" t="s">
        <v>201</v>
      </c>
      <c r="K55" s="17" t="s">
        <v>241</v>
      </c>
      <c r="L55" s="9" t="s">
        <v>13</v>
      </c>
    </row>
    <row r="56" spans="1:12" ht="13.5" x14ac:dyDescent="0.2">
      <c r="A56" s="9" t="s">
        <v>60</v>
      </c>
      <c r="B56" s="11" t="s">
        <v>180</v>
      </c>
      <c r="C56" s="9" t="s">
        <v>5</v>
      </c>
      <c r="D56" s="9" t="s">
        <v>21</v>
      </c>
      <c r="E56" s="59"/>
      <c r="F56" s="9"/>
      <c r="G56" s="9"/>
      <c r="H56" s="9"/>
      <c r="I56" s="48" t="s">
        <v>181</v>
      </c>
      <c r="J56" s="9" t="s">
        <v>5</v>
      </c>
      <c r="K56" s="9" t="s">
        <v>21</v>
      </c>
      <c r="L56" s="9" t="s">
        <v>13</v>
      </c>
    </row>
    <row r="57" spans="1:12" x14ac:dyDescent="0.2">
      <c r="A57" s="9" t="s">
        <v>61</v>
      </c>
      <c r="B57" s="11" t="s">
        <v>280</v>
      </c>
      <c r="C57" s="9" t="s">
        <v>5</v>
      </c>
      <c r="D57" s="9" t="s">
        <v>242</v>
      </c>
      <c r="E57" s="60"/>
      <c r="F57" s="9"/>
      <c r="G57" s="9"/>
      <c r="H57" s="9"/>
      <c r="I57" s="48" t="s">
        <v>169</v>
      </c>
      <c r="J57" s="9" t="s">
        <v>170</v>
      </c>
      <c r="K57" s="9" t="s">
        <v>551</v>
      </c>
      <c r="L57" s="9" t="s">
        <v>13</v>
      </c>
    </row>
    <row r="58" spans="1:12" x14ac:dyDescent="0.2">
      <c r="A58" s="9" t="s">
        <v>63</v>
      </c>
      <c r="B58" s="18" t="s">
        <v>171</v>
      </c>
      <c r="C58" s="14" t="s">
        <v>22</v>
      </c>
      <c r="D58" s="9" t="s">
        <v>231</v>
      </c>
      <c r="E58" s="61"/>
      <c r="F58" s="14"/>
      <c r="G58" s="9"/>
      <c r="H58" s="9"/>
      <c r="I58" s="19" t="s">
        <v>51</v>
      </c>
      <c r="J58" s="14" t="s">
        <v>22</v>
      </c>
      <c r="K58" s="9" t="s">
        <v>552</v>
      </c>
      <c r="L58" s="14" t="s">
        <v>13</v>
      </c>
    </row>
    <row r="59" spans="1:12" ht="25.5" x14ac:dyDescent="0.2">
      <c r="A59" s="9" t="s">
        <v>183</v>
      </c>
      <c r="B59" s="11" t="s">
        <v>342</v>
      </c>
      <c r="C59" s="17" t="s">
        <v>5</v>
      </c>
      <c r="D59" s="47">
        <v>18.5</v>
      </c>
      <c r="E59" s="59"/>
      <c r="F59" s="17"/>
      <c r="G59" s="17"/>
      <c r="H59" s="17"/>
      <c r="I59" s="94" t="s">
        <v>244</v>
      </c>
      <c r="J59" s="17" t="s">
        <v>191</v>
      </c>
      <c r="K59" s="17" t="s">
        <v>553</v>
      </c>
      <c r="L59" s="9" t="s">
        <v>13</v>
      </c>
    </row>
    <row r="60" spans="1:12" ht="25.5" x14ac:dyDescent="0.2">
      <c r="A60" s="9" t="s">
        <v>245</v>
      </c>
      <c r="B60" s="11" t="s">
        <v>344</v>
      </c>
      <c r="C60" s="13" t="s">
        <v>5</v>
      </c>
      <c r="D60" s="47">
        <v>18.5</v>
      </c>
      <c r="E60" s="9"/>
      <c r="F60" s="9"/>
      <c r="G60" s="9"/>
      <c r="H60" s="9"/>
      <c r="I60" s="94" t="s">
        <v>202</v>
      </c>
      <c r="J60" s="17" t="s">
        <v>5</v>
      </c>
      <c r="K60" s="9" t="s">
        <v>72</v>
      </c>
      <c r="L60" s="9" t="s">
        <v>13</v>
      </c>
    </row>
    <row r="61" spans="1:12" ht="25.5" x14ac:dyDescent="0.2">
      <c r="A61" s="9" t="s">
        <v>246</v>
      </c>
      <c r="B61" s="11" t="s">
        <v>343</v>
      </c>
      <c r="C61" s="9" t="s">
        <v>22</v>
      </c>
      <c r="D61" s="17" t="s">
        <v>86</v>
      </c>
      <c r="E61" s="12"/>
      <c r="F61" s="17"/>
      <c r="G61" s="17"/>
      <c r="H61" s="17"/>
      <c r="I61" s="94" t="s">
        <v>202</v>
      </c>
      <c r="J61" s="17" t="s">
        <v>5</v>
      </c>
      <c r="K61" s="17" t="s">
        <v>341</v>
      </c>
      <c r="L61" s="43" t="s">
        <v>13</v>
      </c>
    </row>
    <row r="62" spans="1:12" x14ac:dyDescent="0.2">
      <c r="A62" s="9" t="s">
        <v>247</v>
      </c>
      <c r="B62" s="18" t="s">
        <v>53</v>
      </c>
      <c r="C62" s="9" t="s">
        <v>22</v>
      </c>
      <c r="D62" s="9" t="s">
        <v>277</v>
      </c>
      <c r="E62" s="9"/>
      <c r="F62" s="9"/>
      <c r="G62" s="9"/>
      <c r="H62" s="9"/>
      <c r="I62" s="19" t="s">
        <v>54</v>
      </c>
      <c r="J62" s="9" t="s">
        <v>22</v>
      </c>
      <c r="K62" s="9" t="s">
        <v>277</v>
      </c>
      <c r="L62" s="9" t="s">
        <v>13</v>
      </c>
    </row>
    <row r="63" spans="1:12" x14ac:dyDescent="0.2">
      <c r="A63" s="9" t="s">
        <v>248</v>
      </c>
      <c r="B63" s="35" t="s">
        <v>372</v>
      </c>
      <c r="C63" s="9" t="s">
        <v>25</v>
      </c>
      <c r="D63" s="9" t="s">
        <v>55</v>
      </c>
      <c r="E63" s="19"/>
      <c r="F63" s="19"/>
      <c r="G63" s="19"/>
      <c r="H63" s="19"/>
      <c r="I63" s="19" t="s">
        <v>37</v>
      </c>
      <c r="J63" s="9" t="s">
        <v>25</v>
      </c>
      <c r="K63" s="9" t="s">
        <v>55</v>
      </c>
      <c r="L63" s="9" t="s">
        <v>13</v>
      </c>
    </row>
    <row r="64" spans="1:12" x14ac:dyDescent="0.2">
      <c r="A64" s="9" t="s">
        <v>251</v>
      </c>
      <c r="B64" s="11" t="s">
        <v>82</v>
      </c>
      <c r="C64" s="9" t="s">
        <v>25</v>
      </c>
      <c r="D64" s="9" t="s">
        <v>102</v>
      </c>
      <c r="E64" s="11"/>
      <c r="F64" s="9"/>
      <c r="G64" s="9"/>
      <c r="H64" s="9"/>
      <c r="I64" s="48" t="s">
        <v>62</v>
      </c>
      <c r="J64" s="9" t="s">
        <v>25</v>
      </c>
      <c r="K64" s="9" t="s">
        <v>102</v>
      </c>
      <c r="L64" s="9" t="s">
        <v>13</v>
      </c>
    </row>
    <row r="65" spans="1:12" ht="13.5" x14ac:dyDescent="0.2">
      <c r="A65" s="9" t="s">
        <v>254</v>
      </c>
      <c r="B65" s="19" t="s">
        <v>541</v>
      </c>
      <c r="C65" s="14" t="s">
        <v>22</v>
      </c>
      <c r="D65" s="9" t="s">
        <v>52</v>
      </c>
      <c r="E65" s="57"/>
      <c r="F65" s="36"/>
      <c r="G65" s="36"/>
      <c r="H65" s="19"/>
      <c r="I65" s="19" t="s">
        <v>507</v>
      </c>
      <c r="J65" s="14" t="s">
        <v>68</v>
      </c>
      <c r="K65" s="9" t="s">
        <v>288</v>
      </c>
      <c r="L65" s="14" t="s">
        <v>13</v>
      </c>
    </row>
    <row r="66" spans="1:12" x14ac:dyDescent="0.2">
      <c r="A66" s="9" t="s">
        <v>255</v>
      </c>
      <c r="B66" s="11" t="s">
        <v>172</v>
      </c>
      <c r="C66" s="9" t="s">
        <v>22</v>
      </c>
      <c r="D66" s="9" t="s">
        <v>99</v>
      </c>
      <c r="E66" s="11"/>
      <c r="F66" s="9"/>
      <c r="G66" s="9"/>
      <c r="H66" s="9"/>
      <c r="I66" s="94" t="s">
        <v>182</v>
      </c>
      <c r="J66" s="9" t="s">
        <v>22</v>
      </c>
      <c r="K66" s="9" t="s">
        <v>99</v>
      </c>
      <c r="L66" s="9" t="s">
        <v>13</v>
      </c>
    </row>
    <row r="67" spans="1:12" x14ac:dyDescent="0.2">
      <c r="A67" s="9" t="s">
        <v>256</v>
      </c>
      <c r="B67" s="12" t="s">
        <v>173</v>
      </c>
      <c r="C67" s="9" t="s">
        <v>97</v>
      </c>
      <c r="D67" s="9" t="s">
        <v>249</v>
      </c>
      <c r="E67" s="38"/>
      <c r="F67" s="38"/>
      <c r="G67" s="38"/>
      <c r="H67" s="19"/>
      <c r="I67" s="94" t="s">
        <v>163</v>
      </c>
      <c r="J67" s="9" t="s">
        <v>97</v>
      </c>
      <c r="K67" s="9" t="s">
        <v>249</v>
      </c>
      <c r="L67" s="9" t="s">
        <v>13</v>
      </c>
    </row>
    <row r="68" spans="1:12" x14ac:dyDescent="0.2">
      <c r="A68" s="9" t="s">
        <v>257</v>
      </c>
      <c r="B68" s="11" t="s">
        <v>46</v>
      </c>
      <c r="C68" s="9" t="s">
        <v>25</v>
      </c>
      <c r="D68" s="9" t="s">
        <v>55</v>
      </c>
      <c r="E68" s="11"/>
      <c r="F68" s="9"/>
      <c r="G68" s="9"/>
      <c r="H68" s="9"/>
      <c r="I68" s="48" t="s">
        <v>184</v>
      </c>
      <c r="J68" s="9" t="s">
        <v>25</v>
      </c>
      <c r="K68" s="9" t="s">
        <v>21</v>
      </c>
      <c r="L68" s="9" t="s">
        <v>13</v>
      </c>
    </row>
    <row r="69" spans="1:12" ht="25.5" x14ac:dyDescent="0.2">
      <c r="A69" s="9" t="s">
        <v>258</v>
      </c>
      <c r="B69" s="11" t="s">
        <v>345</v>
      </c>
      <c r="C69" s="9" t="s">
        <v>25</v>
      </c>
      <c r="D69" s="9" t="s">
        <v>52</v>
      </c>
      <c r="E69" s="11"/>
      <c r="F69" s="9"/>
      <c r="G69" s="9"/>
      <c r="H69" s="9"/>
      <c r="I69" s="48" t="s">
        <v>346</v>
      </c>
      <c r="J69" s="9" t="s">
        <v>25</v>
      </c>
      <c r="K69" s="9" t="s">
        <v>52</v>
      </c>
      <c r="L69" s="9" t="s">
        <v>13</v>
      </c>
    </row>
    <row r="70" spans="1:12" x14ac:dyDescent="0.2">
      <c r="A70" s="9" t="s">
        <v>263</v>
      </c>
      <c r="B70" s="11" t="s">
        <v>224</v>
      </c>
      <c r="C70" s="9" t="s">
        <v>25</v>
      </c>
      <c r="D70" s="9" t="s">
        <v>20</v>
      </c>
      <c r="E70" s="11"/>
      <c r="F70" s="9"/>
      <c r="G70" s="9"/>
      <c r="H70" s="9"/>
      <c r="I70" s="48"/>
      <c r="J70" s="9"/>
      <c r="K70" s="9"/>
      <c r="L70" s="9" t="s">
        <v>13</v>
      </c>
    </row>
    <row r="71" spans="1:12" x14ac:dyDescent="0.2">
      <c r="A71" s="9" t="s">
        <v>264</v>
      </c>
      <c r="B71" s="35" t="s">
        <v>252</v>
      </c>
      <c r="C71" s="9" t="s">
        <v>25</v>
      </c>
      <c r="D71" s="9" t="s">
        <v>36</v>
      </c>
      <c r="E71" s="35" t="s">
        <v>64</v>
      </c>
      <c r="F71" s="9" t="s">
        <v>25</v>
      </c>
      <c r="G71" s="9" t="s">
        <v>36</v>
      </c>
      <c r="H71" s="90" t="s">
        <v>253</v>
      </c>
      <c r="I71" s="19" t="s">
        <v>64</v>
      </c>
      <c r="J71" s="9" t="s">
        <v>25</v>
      </c>
      <c r="K71" s="9" t="s">
        <v>36</v>
      </c>
      <c r="L71" s="9" t="s">
        <v>13</v>
      </c>
    </row>
    <row r="72" spans="1:12" ht="25.5" x14ac:dyDescent="0.2">
      <c r="A72" s="9" t="s">
        <v>265</v>
      </c>
      <c r="B72" s="12" t="s">
        <v>353</v>
      </c>
      <c r="C72" s="13" t="s">
        <v>25</v>
      </c>
      <c r="D72" s="9" t="s">
        <v>20</v>
      </c>
      <c r="E72" s="12" t="s">
        <v>56</v>
      </c>
      <c r="F72" s="17" t="s">
        <v>25</v>
      </c>
      <c r="G72" s="10" t="s">
        <v>20</v>
      </c>
      <c r="H72" s="90" t="s">
        <v>14</v>
      </c>
      <c r="I72" s="94" t="s">
        <v>222</v>
      </c>
      <c r="J72" s="17" t="s">
        <v>25</v>
      </c>
      <c r="K72" s="9" t="s">
        <v>20</v>
      </c>
      <c r="L72" s="9" t="s">
        <v>13</v>
      </c>
    </row>
    <row r="73" spans="1:12" ht="25.5" x14ac:dyDescent="0.2">
      <c r="A73" s="9" t="s">
        <v>266</v>
      </c>
      <c r="B73" s="11" t="s">
        <v>281</v>
      </c>
      <c r="C73" s="14" t="s">
        <v>5</v>
      </c>
      <c r="D73" s="47">
        <v>67</v>
      </c>
      <c r="E73" s="9"/>
      <c r="F73" s="9"/>
      <c r="G73" s="9"/>
      <c r="H73" s="9"/>
      <c r="I73" s="48" t="s">
        <v>41</v>
      </c>
      <c r="J73" s="9" t="s">
        <v>5</v>
      </c>
      <c r="K73" s="9" t="s">
        <v>105</v>
      </c>
      <c r="L73" s="9" t="s">
        <v>13</v>
      </c>
    </row>
    <row r="74" spans="1:12" x14ac:dyDescent="0.2">
      <c r="A74" s="9" t="s">
        <v>295</v>
      </c>
      <c r="B74" s="12" t="s">
        <v>347</v>
      </c>
      <c r="C74" s="13" t="s">
        <v>5</v>
      </c>
      <c r="D74" s="47">
        <v>10.5</v>
      </c>
      <c r="E74" s="9"/>
      <c r="F74" s="9"/>
      <c r="G74" s="9"/>
      <c r="H74" s="9"/>
      <c r="I74" s="94" t="s">
        <v>348</v>
      </c>
      <c r="J74" s="17" t="s">
        <v>5</v>
      </c>
      <c r="K74" s="47">
        <v>10.5</v>
      </c>
      <c r="L74" s="9" t="s">
        <v>13</v>
      </c>
    </row>
    <row r="75" spans="1:12" ht="25.5" x14ac:dyDescent="0.2">
      <c r="A75" s="9" t="s">
        <v>296</v>
      </c>
      <c r="B75" s="11" t="s">
        <v>260</v>
      </c>
      <c r="C75" s="9" t="s">
        <v>25</v>
      </c>
      <c r="D75" s="47">
        <v>6</v>
      </c>
      <c r="E75" s="9"/>
      <c r="F75" s="9"/>
      <c r="G75" s="9"/>
      <c r="H75" s="9"/>
      <c r="I75" s="48" t="s">
        <v>223</v>
      </c>
      <c r="J75" s="9" t="s">
        <v>25</v>
      </c>
      <c r="K75" s="47">
        <v>6</v>
      </c>
      <c r="L75" s="9" t="s">
        <v>13</v>
      </c>
    </row>
    <row r="76" spans="1:12" ht="25.5" x14ac:dyDescent="0.2">
      <c r="A76" s="9" t="s">
        <v>297</v>
      </c>
      <c r="B76" s="19" t="s">
        <v>290</v>
      </c>
      <c r="C76" s="14" t="s">
        <v>22</v>
      </c>
      <c r="D76" s="9" t="s">
        <v>52</v>
      </c>
      <c r="E76" s="56"/>
      <c r="F76" s="36"/>
      <c r="G76" s="36"/>
      <c r="H76" s="19"/>
      <c r="I76" s="19" t="s">
        <v>571</v>
      </c>
      <c r="J76" s="14" t="s">
        <v>79</v>
      </c>
      <c r="K76" s="9" t="s">
        <v>80</v>
      </c>
      <c r="L76" s="14" t="s">
        <v>13</v>
      </c>
    </row>
    <row r="77" spans="1:12" ht="38.25" x14ac:dyDescent="0.2">
      <c r="A77" s="9" t="s">
        <v>298</v>
      </c>
      <c r="B77" s="19" t="s">
        <v>291</v>
      </c>
      <c r="C77" s="14" t="s">
        <v>22</v>
      </c>
      <c r="D77" s="9" t="s">
        <v>72</v>
      </c>
      <c r="E77" s="56"/>
      <c r="F77" s="36"/>
      <c r="G77" s="36"/>
      <c r="H77" s="19"/>
      <c r="I77" s="19" t="s">
        <v>81</v>
      </c>
      <c r="J77" s="14" t="s">
        <v>79</v>
      </c>
      <c r="K77" s="9" t="s">
        <v>83</v>
      </c>
      <c r="L77" s="14" t="s">
        <v>13</v>
      </c>
    </row>
    <row r="78" spans="1:12" ht="25.5" x14ac:dyDescent="0.2">
      <c r="A78" s="9" t="s">
        <v>299</v>
      </c>
      <c r="B78" s="19" t="s">
        <v>292</v>
      </c>
      <c r="C78" s="14" t="s">
        <v>22</v>
      </c>
      <c r="D78" s="9" t="s">
        <v>52</v>
      </c>
      <c r="E78" s="56"/>
      <c r="F78" s="36"/>
      <c r="G78" s="36"/>
      <c r="H78" s="19"/>
      <c r="I78" s="35" t="s">
        <v>567</v>
      </c>
      <c r="J78" s="14" t="s">
        <v>79</v>
      </c>
      <c r="K78" s="9" t="s">
        <v>80</v>
      </c>
      <c r="L78" s="14" t="s">
        <v>13</v>
      </c>
    </row>
    <row r="79" spans="1:12" ht="38.25" x14ac:dyDescent="0.2">
      <c r="A79" s="9" t="s">
        <v>300</v>
      </c>
      <c r="B79" s="19" t="s">
        <v>293</v>
      </c>
      <c r="C79" s="14" t="s">
        <v>22</v>
      </c>
      <c r="D79" s="9" t="s">
        <v>72</v>
      </c>
      <c r="E79" s="56"/>
      <c r="F79" s="36"/>
      <c r="G79" s="36"/>
      <c r="H79" s="19"/>
      <c r="I79" s="19" t="s">
        <v>84</v>
      </c>
      <c r="J79" s="14" t="s">
        <v>79</v>
      </c>
      <c r="K79" s="9" t="s">
        <v>83</v>
      </c>
      <c r="L79" s="14" t="s">
        <v>13</v>
      </c>
    </row>
    <row r="80" spans="1:12" x14ac:dyDescent="0.2">
      <c r="A80" s="9" t="s">
        <v>350</v>
      </c>
      <c r="B80" s="19" t="s">
        <v>262</v>
      </c>
      <c r="C80" s="9" t="s">
        <v>75</v>
      </c>
      <c r="D80" s="9" t="s">
        <v>36</v>
      </c>
      <c r="E80" s="54"/>
      <c r="F80" s="14"/>
      <c r="G80" s="14"/>
      <c r="H80" s="14"/>
      <c r="I80" s="19" t="s">
        <v>210</v>
      </c>
      <c r="J80" s="14" t="s">
        <v>25</v>
      </c>
      <c r="K80" s="14">
        <v>2</v>
      </c>
      <c r="L80" s="14" t="s">
        <v>13</v>
      </c>
    </row>
    <row r="81" spans="1:12" ht="25.5" x14ac:dyDescent="0.2">
      <c r="A81" s="9" t="s">
        <v>351</v>
      </c>
      <c r="B81" s="11" t="s">
        <v>76</v>
      </c>
      <c r="C81" s="9" t="s">
        <v>25</v>
      </c>
      <c r="D81" s="9" t="s">
        <v>36</v>
      </c>
      <c r="E81" s="54"/>
      <c r="F81" s="9"/>
      <c r="G81" s="9"/>
      <c r="H81" s="9"/>
      <c r="I81" s="48" t="s">
        <v>77</v>
      </c>
      <c r="J81" s="9" t="s">
        <v>78</v>
      </c>
      <c r="K81" s="9" t="s">
        <v>289</v>
      </c>
      <c r="L81" s="9" t="s">
        <v>13</v>
      </c>
    </row>
    <row r="82" spans="1:12" ht="25.5" x14ac:dyDescent="0.2">
      <c r="A82" s="9" t="s">
        <v>352</v>
      </c>
      <c r="B82" s="35" t="s">
        <v>294</v>
      </c>
      <c r="C82" s="9" t="s">
        <v>25</v>
      </c>
      <c r="D82" s="9" t="s">
        <v>36</v>
      </c>
      <c r="E82" s="54"/>
      <c r="F82" s="9"/>
      <c r="G82" s="9"/>
      <c r="H82" s="8"/>
      <c r="I82" s="48" t="s">
        <v>483</v>
      </c>
      <c r="J82" s="9" t="s">
        <v>25</v>
      </c>
      <c r="K82" s="9" t="s">
        <v>36</v>
      </c>
      <c r="L82" s="9" t="s">
        <v>13</v>
      </c>
    </row>
    <row r="83" spans="1:12" ht="15.75" x14ac:dyDescent="0.2">
      <c r="A83" s="42"/>
      <c r="B83" s="45" t="s">
        <v>283</v>
      </c>
      <c r="C83" s="42"/>
      <c r="D83" s="42"/>
      <c r="E83" s="42"/>
      <c r="F83" s="42"/>
      <c r="G83" s="42"/>
      <c r="H83" s="46"/>
      <c r="I83" s="97"/>
      <c r="J83" s="42"/>
      <c r="K83" s="42"/>
      <c r="L83" s="42"/>
    </row>
    <row r="84" spans="1:12" ht="38.25" x14ac:dyDescent="0.2">
      <c r="A84" s="44">
        <v>1</v>
      </c>
      <c r="B84" s="35" t="s">
        <v>282</v>
      </c>
      <c r="C84" s="14" t="s">
        <v>22</v>
      </c>
      <c r="D84" s="47">
        <v>11</v>
      </c>
      <c r="E84" s="35" t="s">
        <v>214</v>
      </c>
      <c r="F84" s="9" t="s">
        <v>22</v>
      </c>
      <c r="G84" s="9" t="s">
        <v>287</v>
      </c>
      <c r="H84" s="9" t="s">
        <v>14</v>
      </c>
      <c r="I84" s="11" t="s">
        <v>530</v>
      </c>
      <c r="J84" s="14" t="s">
        <v>203</v>
      </c>
      <c r="K84" s="9" t="s">
        <v>349</v>
      </c>
      <c r="L84" s="9" t="s">
        <v>13</v>
      </c>
    </row>
    <row r="85" spans="1:12" ht="38.25" x14ac:dyDescent="0.2">
      <c r="A85" s="44">
        <v>2</v>
      </c>
      <c r="B85" s="18" t="s">
        <v>216</v>
      </c>
      <c r="C85" s="9" t="s">
        <v>25</v>
      </c>
      <c r="D85" s="47">
        <v>6</v>
      </c>
      <c r="E85" s="35" t="s">
        <v>217</v>
      </c>
      <c r="F85" s="9" t="s">
        <v>25</v>
      </c>
      <c r="G85" s="9" t="s">
        <v>87</v>
      </c>
      <c r="H85" s="9" t="s">
        <v>14</v>
      </c>
      <c r="I85" s="48" t="s">
        <v>508</v>
      </c>
      <c r="J85" s="9" t="s">
        <v>25</v>
      </c>
      <c r="K85" s="9" t="s">
        <v>87</v>
      </c>
      <c r="L85" s="9" t="s">
        <v>13</v>
      </c>
    </row>
    <row r="86" spans="1:12" ht="38.25" x14ac:dyDescent="0.2">
      <c r="A86" s="44">
        <v>3</v>
      </c>
      <c r="B86" s="18" t="s">
        <v>218</v>
      </c>
      <c r="C86" s="9" t="s">
        <v>25</v>
      </c>
      <c r="D86" s="9" t="s">
        <v>36</v>
      </c>
      <c r="E86" s="35" t="s">
        <v>219</v>
      </c>
      <c r="F86" s="9" t="s">
        <v>25</v>
      </c>
      <c r="G86" s="9" t="s">
        <v>36</v>
      </c>
      <c r="H86" s="9" t="s">
        <v>14</v>
      </c>
      <c r="I86" s="48" t="s">
        <v>509</v>
      </c>
      <c r="J86" s="9" t="s">
        <v>25</v>
      </c>
      <c r="K86" s="9" t="s">
        <v>36</v>
      </c>
      <c r="L86" s="9" t="s">
        <v>13</v>
      </c>
    </row>
    <row r="87" spans="1:12" ht="25.5" x14ac:dyDescent="0.2">
      <c r="A87" s="44">
        <v>4</v>
      </c>
      <c r="B87" s="35" t="s">
        <v>220</v>
      </c>
      <c r="C87" s="9" t="s">
        <v>25</v>
      </c>
      <c r="D87" s="47">
        <v>6</v>
      </c>
      <c r="E87" s="35" t="s">
        <v>64</v>
      </c>
      <c r="F87" s="9" t="s">
        <v>25</v>
      </c>
      <c r="G87" s="47">
        <v>6</v>
      </c>
      <c r="H87" s="90" t="s">
        <v>14</v>
      </c>
      <c r="I87" s="19" t="s">
        <v>64</v>
      </c>
      <c r="J87" s="9" t="s">
        <v>25</v>
      </c>
      <c r="K87" s="47">
        <v>6</v>
      </c>
      <c r="L87" s="9" t="s">
        <v>13</v>
      </c>
    </row>
    <row r="88" spans="1:12" ht="25.5" x14ac:dyDescent="0.2">
      <c r="A88" s="44">
        <v>5</v>
      </c>
      <c r="B88" s="12" t="s">
        <v>221</v>
      </c>
      <c r="C88" s="13" t="s">
        <v>25</v>
      </c>
      <c r="D88" s="9" t="s">
        <v>36</v>
      </c>
      <c r="E88" s="12" t="s">
        <v>56</v>
      </c>
      <c r="F88" s="17" t="s">
        <v>25</v>
      </c>
      <c r="G88" s="10" t="s">
        <v>36</v>
      </c>
      <c r="H88" s="90" t="s">
        <v>14</v>
      </c>
      <c r="I88" s="94" t="s">
        <v>222</v>
      </c>
      <c r="J88" s="17" t="s">
        <v>25</v>
      </c>
      <c r="K88" s="9" t="s">
        <v>36</v>
      </c>
      <c r="L88" s="9" t="s">
        <v>13</v>
      </c>
    </row>
    <row r="89" spans="1:12" ht="25.5" x14ac:dyDescent="0.2">
      <c r="A89" s="17" t="s">
        <v>27</v>
      </c>
      <c r="B89" s="12" t="s">
        <v>212</v>
      </c>
      <c r="C89" s="13" t="s">
        <v>25</v>
      </c>
      <c r="D89" s="47">
        <v>2</v>
      </c>
      <c r="E89" s="12" t="s">
        <v>209</v>
      </c>
      <c r="F89" s="17" t="s">
        <v>25</v>
      </c>
      <c r="G89" s="10" t="s">
        <v>36</v>
      </c>
      <c r="H89" s="90" t="s">
        <v>14</v>
      </c>
      <c r="I89" s="98"/>
      <c r="J89" s="115"/>
      <c r="K89" s="115"/>
      <c r="L89" s="9" t="s">
        <v>13</v>
      </c>
    </row>
    <row r="90" spans="1:12" x14ac:dyDescent="0.2">
      <c r="A90" s="44">
        <v>7</v>
      </c>
      <c r="B90" s="12" t="s">
        <v>208</v>
      </c>
      <c r="C90" s="13" t="s">
        <v>25</v>
      </c>
      <c r="D90" s="9" t="s">
        <v>36</v>
      </c>
      <c r="E90" s="53"/>
      <c r="F90" s="21"/>
      <c r="G90" s="21"/>
      <c r="H90" s="110"/>
      <c r="I90" s="94" t="s">
        <v>209</v>
      </c>
      <c r="J90" s="17" t="s">
        <v>25</v>
      </c>
      <c r="K90" s="9" t="s">
        <v>36</v>
      </c>
      <c r="L90" s="9" t="s">
        <v>13</v>
      </c>
    </row>
    <row r="91" spans="1:12" x14ac:dyDescent="0.2">
      <c r="A91" s="44">
        <v>8</v>
      </c>
      <c r="B91" s="35" t="s">
        <v>204</v>
      </c>
      <c r="C91" s="14" t="s">
        <v>25</v>
      </c>
      <c r="D91" s="9" t="s">
        <v>36</v>
      </c>
      <c r="E91" s="53"/>
      <c r="F91" s="9"/>
      <c r="G91" s="9"/>
      <c r="H91" s="9"/>
      <c r="I91" s="48" t="s">
        <v>205</v>
      </c>
      <c r="J91" s="9" t="s">
        <v>88</v>
      </c>
      <c r="K91" s="9" t="s">
        <v>36</v>
      </c>
      <c r="L91" s="9" t="s">
        <v>13</v>
      </c>
    </row>
    <row r="92" spans="1:12" ht="25.5" x14ac:dyDescent="0.2">
      <c r="A92" s="17" t="s">
        <v>32</v>
      </c>
      <c r="B92" s="18" t="s">
        <v>317</v>
      </c>
      <c r="C92" s="14" t="s">
        <v>22</v>
      </c>
      <c r="D92" s="47">
        <v>3</v>
      </c>
      <c r="E92" s="35" t="s">
        <v>314</v>
      </c>
      <c r="F92" s="9" t="s">
        <v>22</v>
      </c>
      <c r="G92" s="9" t="s">
        <v>319</v>
      </c>
      <c r="H92" s="9" t="s">
        <v>14</v>
      </c>
      <c r="I92" s="98"/>
      <c r="J92" s="9"/>
      <c r="K92" s="9"/>
      <c r="L92" s="9" t="s">
        <v>13</v>
      </c>
    </row>
    <row r="93" spans="1:12" ht="25.5" x14ac:dyDescent="0.2">
      <c r="A93" s="17" t="s">
        <v>33</v>
      </c>
      <c r="B93" s="18" t="s">
        <v>318</v>
      </c>
      <c r="C93" s="14" t="s">
        <v>22</v>
      </c>
      <c r="D93" s="47">
        <v>4</v>
      </c>
      <c r="E93" s="35" t="s">
        <v>315</v>
      </c>
      <c r="F93" s="9" t="s">
        <v>22</v>
      </c>
      <c r="G93" s="9" t="s">
        <v>39</v>
      </c>
      <c r="H93" s="9" t="s">
        <v>14</v>
      </c>
      <c r="I93" s="98"/>
      <c r="J93" s="9"/>
      <c r="K93" s="9"/>
      <c r="L93" s="9" t="s">
        <v>13</v>
      </c>
    </row>
    <row r="94" spans="1:12" ht="38.25" x14ac:dyDescent="0.2">
      <c r="A94" s="44">
        <v>11</v>
      </c>
      <c r="B94" s="18" t="s">
        <v>206</v>
      </c>
      <c r="C94" s="14" t="s">
        <v>22</v>
      </c>
      <c r="D94" s="43" t="s">
        <v>319</v>
      </c>
      <c r="E94" s="53"/>
      <c r="F94" s="9"/>
      <c r="G94" s="9"/>
      <c r="H94" s="90"/>
      <c r="I94" s="48" t="s">
        <v>213</v>
      </c>
      <c r="J94" s="14" t="s">
        <v>22</v>
      </c>
      <c r="K94" s="9" t="s">
        <v>319</v>
      </c>
      <c r="L94" s="9" t="s">
        <v>13</v>
      </c>
    </row>
    <row r="95" spans="1:12" ht="38.25" x14ac:dyDescent="0.2">
      <c r="A95" s="44">
        <v>12</v>
      </c>
      <c r="B95" s="18" t="s">
        <v>207</v>
      </c>
      <c r="C95" s="14" t="s">
        <v>22</v>
      </c>
      <c r="D95" s="43" t="s">
        <v>39</v>
      </c>
      <c r="E95" s="53"/>
      <c r="F95" s="9"/>
      <c r="G95" s="9"/>
      <c r="H95" s="90"/>
      <c r="I95" s="48" t="s">
        <v>284</v>
      </c>
      <c r="J95" s="14" t="s">
        <v>354</v>
      </c>
      <c r="K95" s="9" t="s">
        <v>39</v>
      </c>
      <c r="L95" s="9" t="s">
        <v>13</v>
      </c>
    </row>
    <row r="96" spans="1:12" ht="25.5" x14ac:dyDescent="0.2">
      <c r="A96" s="44">
        <v>13</v>
      </c>
      <c r="B96" s="11" t="s">
        <v>261</v>
      </c>
      <c r="C96" s="9" t="s">
        <v>5</v>
      </c>
      <c r="D96" s="9" t="s">
        <v>355</v>
      </c>
      <c r="E96" s="53"/>
      <c r="F96" s="9"/>
      <c r="G96" s="9"/>
      <c r="H96" s="9"/>
      <c r="I96" s="48" t="s">
        <v>356</v>
      </c>
      <c r="J96" s="9" t="s">
        <v>23</v>
      </c>
      <c r="K96" s="9" t="s">
        <v>285</v>
      </c>
      <c r="L96" s="9" t="s">
        <v>13</v>
      </c>
    </row>
    <row r="97" spans="1:12" ht="15.75" x14ac:dyDescent="0.2">
      <c r="A97" s="39"/>
      <c r="B97" s="40" t="s">
        <v>394</v>
      </c>
      <c r="C97" s="39"/>
      <c r="D97" s="39"/>
      <c r="E97" s="39"/>
      <c r="F97" s="39"/>
      <c r="G97" s="39"/>
      <c r="H97" s="41"/>
      <c r="I97" s="99"/>
      <c r="J97" s="39"/>
      <c r="K97" s="39"/>
      <c r="L97" s="42"/>
    </row>
    <row r="98" spans="1:12" ht="25.5" x14ac:dyDescent="0.2">
      <c r="A98" s="9" t="s">
        <v>9</v>
      </c>
      <c r="B98" s="19" t="s">
        <v>392</v>
      </c>
      <c r="C98" s="14" t="s">
        <v>5</v>
      </c>
      <c r="D98" s="9" t="s">
        <v>382</v>
      </c>
      <c r="E98" s="19" t="s">
        <v>383</v>
      </c>
      <c r="F98" s="14" t="s">
        <v>78</v>
      </c>
      <c r="G98" s="9" t="s">
        <v>393</v>
      </c>
      <c r="H98" s="14" t="s">
        <v>14</v>
      </c>
      <c r="I98" s="19"/>
      <c r="J98" s="14"/>
      <c r="K98" s="14"/>
      <c r="L98" s="14" t="s">
        <v>13</v>
      </c>
    </row>
    <row r="99" spans="1:12" x14ac:dyDescent="0.2">
      <c r="A99" s="9" t="s">
        <v>10</v>
      </c>
      <c r="B99" s="11" t="s">
        <v>384</v>
      </c>
      <c r="C99" s="13" t="s">
        <v>5</v>
      </c>
      <c r="D99" s="17" t="s">
        <v>382</v>
      </c>
      <c r="E99" s="12"/>
      <c r="F99" s="17"/>
      <c r="G99" s="9"/>
      <c r="H99" s="90"/>
      <c r="I99" s="94"/>
      <c r="J99" s="17"/>
      <c r="K99" s="9"/>
      <c r="L99" s="9" t="s">
        <v>13</v>
      </c>
    </row>
    <row r="100" spans="1:12" x14ac:dyDescent="0.2">
      <c r="A100" s="9" t="s">
        <v>11</v>
      </c>
      <c r="B100" s="19" t="s">
        <v>554</v>
      </c>
      <c r="C100" s="14" t="s">
        <v>5</v>
      </c>
      <c r="D100" s="9" t="s">
        <v>382</v>
      </c>
      <c r="E100" s="36"/>
      <c r="F100" s="14"/>
      <c r="G100" s="14"/>
      <c r="H100" s="14"/>
      <c r="I100" s="19" t="s">
        <v>385</v>
      </c>
      <c r="J100" s="14" t="s">
        <v>386</v>
      </c>
      <c r="K100" s="9" t="s">
        <v>106</v>
      </c>
      <c r="L100" s="14" t="s">
        <v>13</v>
      </c>
    </row>
    <row r="101" spans="1:12" ht="25.5" x14ac:dyDescent="0.2">
      <c r="A101" s="9" t="s">
        <v>12</v>
      </c>
      <c r="B101" s="12" t="s">
        <v>387</v>
      </c>
      <c r="C101" s="13" t="s">
        <v>5</v>
      </c>
      <c r="D101" s="17" t="s">
        <v>382</v>
      </c>
      <c r="E101" s="37"/>
      <c r="F101" s="37"/>
      <c r="G101" s="37"/>
      <c r="H101" s="37"/>
      <c r="I101" s="96" t="s">
        <v>388</v>
      </c>
      <c r="J101" s="37" t="s">
        <v>389</v>
      </c>
      <c r="K101" s="9" t="s">
        <v>403</v>
      </c>
      <c r="L101" s="9" t="s">
        <v>13</v>
      </c>
    </row>
    <row r="102" spans="1:12" ht="25.5" x14ac:dyDescent="0.2">
      <c r="A102" s="9" t="s">
        <v>26</v>
      </c>
      <c r="B102" s="11" t="s">
        <v>390</v>
      </c>
      <c r="C102" s="13" t="s">
        <v>5</v>
      </c>
      <c r="D102" s="17" t="s">
        <v>382</v>
      </c>
      <c r="E102" s="37"/>
      <c r="F102" s="37"/>
      <c r="G102" s="37"/>
      <c r="H102" s="37"/>
      <c r="I102" s="96" t="s">
        <v>529</v>
      </c>
      <c r="J102" s="37" t="s">
        <v>391</v>
      </c>
      <c r="K102" s="9" t="s">
        <v>555</v>
      </c>
      <c r="L102" s="9" t="s">
        <v>13</v>
      </c>
    </row>
    <row r="103" spans="1:12" ht="25.5" x14ac:dyDescent="0.2">
      <c r="A103" s="9" t="s">
        <v>27</v>
      </c>
      <c r="B103" s="11" t="s">
        <v>380</v>
      </c>
      <c r="C103" s="9" t="s">
        <v>5</v>
      </c>
      <c r="D103" s="9" t="s">
        <v>382</v>
      </c>
      <c r="E103" s="38"/>
      <c r="F103" s="38"/>
      <c r="G103" s="38"/>
      <c r="H103" s="19"/>
      <c r="I103" s="94" t="s">
        <v>373</v>
      </c>
      <c r="J103" s="9" t="s">
        <v>23</v>
      </c>
      <c r="K103" s="9" t="s">
        <v>556</v>
      </c>
      <c r="L103" s="9" t="s">
        <v>13</v>
      </c>
    </row>
    <row r="104" spans="1:12" ht="25.5" x14ac:dyDescent="0.2">
      <c r="A104" s="9" t="s">
        <v>28</v>
      </c>
      <c r="B104" s="11" t="s">
        <v>379</v>
      </c>
      <c r="C104" s="9" t="s">
        <v>5</v>
      </c>
      <c r="D104" s="9" t="s">
        <v>381</v>
      </c>
      <c r="E104" s="38"/>
      <c r="F104" s="38"/>
      <c r="G104" s="38"/>
      <c r="H104" s="19"/>
      <c r="I104" s="94" t="s">
        <v>373</v>
      </c>
      <c r="J104" s="9" t="s">
        <v>23</v>
      </c>
      <c r="K104" s="9" t="s">
        <v>557</v>
      </c>
      <c r="L104" s="9" t="s">
        <v>13</v>
      </c>
    </row>
    <row r="105" spans="1:12" ht="25.5" x14ac:dyDescent="0.2">
      <c r="A105" s="9" t="s">
        <v>29</v>
      </c>
      <c r="B105" s="11" t="s">
        <v>375</v>
      </c>
      <c r="C105" s="9" t="s">
        <v>5</v>
      </c>
      <c r="D105" s="9" t="s">
        <v>376</v>
      </c>
      <c r="E105" s="9"/>
      <c r="F105" s="9"/>
      <c r="G105" s="9"/>
      <c r="H105" s="9"/>
      <c r="I105" s="19" t="s">
        <v>374</v>
      </c>
      <c r="J105" s="9" t="s">
        <v>23</v>
      </c>
      <c r="K105" s="9" t="s">
        <v>377</v>
      </c>
      <c r="L105" s="9" t="s">
        <v>13</v>
      </c>
    </row>
    <row r="106" spans="1:12" x14ac:dyDescent="0.2">
      <c r="A106" s="9" t="s">
        <v>32</v>
      </c>
      <c r="B106" s="11" t="s">
        <v>378</v>
      </c>
      <c r="C106" s="9" t="s">
        <v>5</v>
      </c>
      <c r="D106" s="9" t="s">
        <v>36</v>
      </c>
      <c r="E106" s="9"/>
      <c r="F106" s="9"/>
      <c r="G106" s="9"/>
      <c r="H106" s="9"/>
      <c r="I106" s="19" t="s">
        <v>374</v>
      </c>
      <c r="J106" s="9" t="s">
        <v>23</v>
      </c>
      <c r="K106" s="9" t="s">
        <v>243</v>
      </c>
      <c r="L106" s="9" t="s">
        <v>13</v>
      </c>
    </row>
    <row r="107" spans="1:12" ht="15.75" x14ac:dyDescent="0.2">
      <c r="A107" s="68"/>
      <c r="B107" s="68" t="s">
        <v>397</v>
      </c>
      <c r="C107" s="68"/>
      <c r="D107" s="68"/>
      <c r="E107" s="68"/>
      <c r="F107" s="68"/>
      <c r="G107" s="68"/>
      <c r="H107" s="111"/>
      <c r="I107" s="112"/>
      <c r="J107" s="111"/>
      <c r="K107" s="111"/>
      <c r="L107" s="68"/>
    </row>
    <row r="108" spans="1:12" ht="25.5" x14ac:dyDescent="0.2">
      <c r="A108" s="44">
        <v>1</v>
      </c>
      <c r="B108" s="18" t="s">
        <v>101</v>
      </c>
      <c r="C108" s="14" t="s">
        <v>25</v>
      </c>
      <c r="D108" s="43" t="s">
        <v>107</v>
      </c>
      <c r="E108" s="35" t="s">
        <v>103</v>
      </c>
      <c r="F108" s="14" t="s">
        <v>25</v>
      </c>
      <c r="G108" s="43" t="s">
        <v>107</v>
      </c>
      <c r="H108" s="9" t="s">
        <v>14</v>
      </c>
      <c r="I108" s="48"/>
      <c r="J108" s="9"/>
      <c r="K108" s="9"/>
      <c r="L108" s="9" t="s">
        <v>13</v>
      </c>
    </row>
    <row r="109" spans="1:12" ht="25.5" x14ac:dyDescent="0.2">
      <c r="A109" s="44">
        <v>2</v>
      </c>
      <c r="B109" s="18" t="s">
        <v>104</v>
      </c>
      <c r="C109" s="14" t="s">
        <v>25</v>
      </c>
      <c r="D109" s="43" t="s">
        <v>20</v>
      </c>
      <c r="E109" s="35" t="s">
        <v>103</v>
      </c>
      <c r="F109" s="14" t="s">
        <v>25</v>
      </c>
      <c r="G109" s="43" t="s">
        <v>20</v>
      </c>
      <c r="H109" s="9" t="s">
        <v>14</v>
      </c>
      <c r="I109" s="48"/>
      <c r="J109" s="9"/>
      <c r="K109" s="9"/>
      <c r="L109" s="9" t="s">
        <v>13</v>
      </c>
    </row>
    <row r="110" spans="1:12" ht="25.5" x14ac:dyDescent="0.2">
      <c r="A110" s="44">
        <v>3</v>
      </c>
      <c r="B110" s="11" t="s">
        <v>109</v>
      </c>
      <c r="C110" s="14" t="s">
        <v>25</v>
      </c>
      <c r="D110" s="43" t="s">
        <v>20</v>
      </c>
      <c r="E110" s="35"/>
      <c r="F110" s="14"/>
      <c r="G110" s="43"/>
      <c r="H110" s="9"/>
      <c r="I110" s="48" t="s">
        <v>575</v>
      </c>
      <c r="J110" s="14" t="s">
        <v>25</v>
      </c>
      <c r="K110" s="9" t="s">
        <v>20</v>
      </c>
      <c r="L110" s="9" t="s">
        <v>13</v>
      </c>
    </row>
    <row r="111" spans="1:12" ht="25.5" x14ac:dyDescent="0.2">
      <c r="A111" s="44">
        <v>4</v>
      </c>
      <c r="B111" s="11" t="s">
        <v>110</v>
      </c>
      <c r="C111" s="14" t="s">
        <v>25</v>
      </c>
      <c r="D111" s="43" t="s">
        <v>36</v>
      </c>
      <c r="E111" s="35"/>
      <c r="F111" s="14"/>
      <c r="G111" s="43"/>
      <c r="H111" s="9"/>
      <c r="I111" s="48" t="s">
        <v>576</v>
      </c>
      <c r="J111" s="14" t="s">
        <v>25</v>
      </c>
      <c r="K111" s="9" t="s">
        <v>36</v>
      </c>
      <c r="L111" s="9" t="s">
        <v>13</v>
      </c>
    </row>
    <row r="112" spans="1:12" ht="25.5" x14ac:dyDescent="0.2">
      <c r="A112" s="44">
        <v>5</v>
      </c>
      <c r="B112" s="11" t="s">
        <v>111</v>
      </c>
      <c r="C112" s="14" t="s">
        <v>25</v>
      </c>
      <c r="D112" s="43" t="s">
        <v>319</v>
      </c>
      <c r="E112" s="35"/>
      <c r="F112" s="14"/>
      <c r="G112" s="43"/>
      <c r="H112" s="9"/>
      <c r="I112" s="48" t="s">
        <v>577</v>
      </c>
      <c r="J112" s="14" t="s">
        <v>25</v>
      </c>
      <c r="K112" s="9" t="s">
        <v>319</v>
      </c>
      <c r="L112" s="9" t="s">
        <v>13</v>
      </c>
    </row>
    <row r="113" spans="1:12" ht="25.5" x14ac:dyDescent="0.2">
      <c r="A113" s="44">
        <v>6</v>
      </c>
      <c r="B113" s="35" t="s">
        <v>112</v>
      </c>
      <c r="C113" s="14" t="s">
        <v>25</v>
      </c>
      <c r="D113" s="43" t="s">
        <v>226</v>
      </c>
      <c r="E113" s="11"/>
      <c r="F113" s="9"/>
      <c r="G113" s="9"/>
      <c r="H113" s="9"/>
      <c r="I113" s="48" t="s">
        <v>357</v>
      </c>
      <c r="J113" s="9" t="s">
        <v>88</v>
      </c>
      <c r="K113" s="9" t="s">
        <v>226</v>
      </c>
      <c r="L113" s="9" t="s">
        <v>13</v>
      </c>
    </row>
    <row r="114" spans="1:12" x14ac:dyDescent="0.2">
      <c r="A114" s="44">
        <v>7</v>
      </c>
      <c r="B114" s="35" t="s">
        <v>113</v>
      </c>
      <c r="C114" s="14" t="s">
        <v>25</v>
      </c>
      <c r="D114" s="43" t="s">
        <v>107</v>
      </c>
      <c r="E114" s="11"/>
      <c r="F114" s="9"/>
      <c r="G114" s="9"/>
      <c r="H114" s="9"/>
      <c r="I114" s="48" t="s">
        <v>89</v>
      </c>
      <c r="J114" s="9" t="s">
        <v>90</v>
      </c>
      <c r="K114" s="9" t="s">
        <v>107</v>
      </c>
      <c r="L114" s="9" t="s">
        <v>13</v>
      </c>
    </row>
    <row r="115" spans="1:12" ht="38.25" x14ac:dyDescent="0.2">
      <c r="A115" s="44">
        <v>8</v>
      </c>
      <c r="B115" s="35" t="s">
        <v>133</v>
      </c>
      <c r="C115" s="14" t="s">
        <v>22</v>
      </c>
      <c r="D115" s="9" t="s">
        <v>106</v>
      </c>
      <c r="E115" s="11" t="s">
        <v>115</v>
      </c>
      <c r="F115" s="14" t="s">
        <v>22</v>
      </c>
      <c r="G115" s="9" t="s">
        <v>106</v>
      </c>
      <c r="H115" s="9" t="s">
        <v>38</v>
      </c>
      <c r="I115" s="48" t="s">
        <v>558</v>
      </c>
      <c r="J115" s="14" t="s">
        <v>278</v>
      </c>
      <c r="K115" s="9" t="s">
        <v>365</v>
      </c>
      <c r="L115" s="9" t="s">
        <v>13</v>
      </c>
    </row>
    <row r="116" spans="1:12" ht="38.25" x14ac:dyDescent="0.2">
      <c r="A116" s="44">
        <v>9</v>
      </c>
      <c r="B116" s="35" t="s">
        <v>132</v>
      </c>
      <c r="C116" s="14" t="s">
        <v>22</v>
      </c>
      <c r="D116" s="9" t="s">
        <v>328</v>
      </c>
      <c r="E116" s="11" t="s">
        <v>116</v>
      </c>
      <c r="F116" s="14" t="s">
        <v>22</v>
      </c>
      <c r="G116" s="9" t="s">
        <v>328</v>
      </c>
      <c r="H116" s="9" t="s">
        <v>38</v>
      </c>
      <c r="I116" s="48" t="s">
        <v>559</v>
      </c>
      <c r="J116" s="14" t="s">
        <v>366</v>
      </c>
      <c r="K116" s="9" t="s">
        <v>367</v>
      </c>
      <c r="L116" s="9" t="s">
        <v>13</v>
      </c>
    </row>
    <row r="117" spans="1:12" ht="38.25" x14ac:dyDescent="0.2">
      <c r="A117" s="44">
        <v>10</v>
      </c>
      <c r="B117" s="35" t="s">
        <v>134</v>
      </c>
      <c r="C117" s="14" t="s">
        <v>22</v>
      </c>
      <c r="D117" s="9" t="s">
        <v>277</v>
      </c>
      <c r="E117" s="11" t="s">
        <v>118</v>
      </c>
      <c r="F117" s="14" t="s">
        <v>22</v>
      </c>
      <c r="G117" s="9" t="s">
        <v>277</v>
      </c>
      <c r="H117" s="9" t="s">
        <v>38</v>
      </c>
      <c r="I117" s="48" t="s">
        <v>560</v>
      </c>
      <c r="J117" s="14" t="s">
        <v>117</v>
      </c>
      <c r="K117" s="9" t="s">
        <v>368</v>
      </c>
      <c r="L117" s="9" t="s">
        <v>13</v>
      </c>
    </row>
    <row r="118" spans="1:12" ht="38.25" x14ac:dyDescent="0.2">
      <c r="A118" s="44">
        <v>11</v>
      </c>
      <c r="B118" s="35" t="s">
        <v>135</v>
      </c>
      <c r="C118" s="14" t="s">
        <v>22</v>
      </c>
      <c r="D118" s="9" t="s">
        <v>102</v>
      </c>
      <c r="E118" s="11" t="s">
        <v>119</v>
      </c>
      <c r="F118" s="14" t="s">
        <v>22</v>
      </c>
      <c r="G118" s="9" t="s">
        <v>102</v>
      </c>
      <c r="H118" s="9" t="s">
        <v>38</v>
      </c>
      <c r="I118" s="48" t="s">
        <v>528</v>
      </c>
      <c r="J118" s="14" t="s">
        <v>117</v>
      </c>
      <c r="K118" s="9" t="s">
        <v>364</v>
      </c>
      <c r="L118" s="9" t="s">
        <v>13</v>
      </c>
    </row>
    <row r="119" spans="1:12" ht="25.5" x14ac:dyDescent="0.2">
      <c r="A119" s="44">
        <v>12</v>
      </c>
      <c r="B119" s="35" t="s">
        <v>142</v>
      </c>
      <c r="C119" s="14" t="s">
        <v>22</v>
      </c>
      <c r="D119" s="9" t="s">
        <v>358</v>
      </c>
      <c r="E119" s="11" t="s">
        <v>143</v>
      </c>
      <c r="F119" s="14" t="s">
        <v>22</v>
      </c>
      <c r="G119" s="43" t="s">
        <v>264</v>
      </c>
      <c r="H119" s="9" t="s">
        <v>363</v>
      </c>
      <c r="I119" s="48" t="s">
        <v>92</v>
      </c>
      <c r="J119" s="14" t="s">
        <v>91</v>
      </c>
      <c r="K119" s="9" t="s">
        <v>359</v>
      </c>
      <c r="L119" s="9" t="s">
        <v>13</v>
      </c>
    </row>
    <row r="120" spans="1:12" ht="25.5" x14ac:dyDescent="0.2">
      <c r="A120" s="44">
        <v>13</v>
      </c>
      <c r="B120" s="18" t="s">
        <v>301</v>
      </c>
      <c r="C120" s="14" t="s">
        <v>22</v>
      </c>
      <c r="D120" s="43" t="s">
        <v>21</v>
      </c>
      <c r="E120" s="11"/>
      <c r="F120" s="14"/>
      <c r="G120" s="43"/>
      <c r="H120" s="9"/>
      <c r="I120" s="48" t="s">
        <v>302</v>
      </c>
      <c r="J120" s="14" t="s">
        <v>91</v>
      </c>
      <c r="K120" s="9" t="s">
        <v>360</v>
      </c>
      <c r="L120" s="9" t="s">
        <v>13</v>
      </c>
    </row>
    <row r="121" spans="1:12" ht="13.5" x14ac:dyDescent="0.2">
      <c r="A121" s="44">
        <v>14</v>
      </c>
      <c r="B121" s="11" t="s">
        <v>93</v>
      </c>
      <c r="C121" s="9" t="s">
        <v>94</v>
      </c>
      <c r="D121" s="9" t="s">
        <v>361</v>
      </c>
      <c r="E121" s="59"/>
      <c r="F121" s="9"/>
      <c r="G121" s="9"/>
      <c r="H121" s="9"/>
      <c r="I121" s="48" t="s">
        <v>95</v>
      </c>
      <c r="J121" s="9" t="s">
        <v>22</v>
      </c>
      <c r="K121" s="9" t="s">
        <v>510</v>
      </c>
      <c r="L121" s="9" t="s">
        <v>13</v>
      </c>
    </row>
    <row r="122" spans="1:12" ht="13.5" x14ac:dyDescent="0.2">
      <c r="A122" s="44">
        <v>15</v>
      </c>
      <c r="B122" s="11" t="s">
        <v>303</v>
      </c>
      <c r="C122" s="9" t="s">
        <v>94</v>
      </c>
      <c r="D122" s="9" t="s">
        <v>362</v>
      </c>
      <c r="E122" s="59"/>
      <c r="F122" s="9"/>
      <c r="G122" s="9"/>
      <c r="H122" s="9"/>
      <c r="I122" s="48" t="s">
        <v>95</v>
      </c>
      <c r="J122" s="9" t="s">
        <v>22</v>
      </c>
      <c r="K122" s="9" t="s">
        <v>421</v>
      </c>
      <c r="L122" s="9" t="s">
        <v>13</v>
      </c>
    </row>
    <row r="123" spans="1:12" ht="38.25" x14ac:dyDescent="0.2">
      <c r="A123" s="44">
        <v>17</v>
      </c>
      <c r="B123" s="18" t="s">
        <v>369</v>
      </c>
      <c r="C123" s="14" t="s">
        <v>25</v>
      </c>
      <c r="D123" s="43" t="s">
        <v>36</v>
      </c>
      <c r="E123" s="11"/>
      <c r="F123" s="9"/>
      <c r="G123" s="9"/>
      <c r="H123" s="9"/>
      <c r="I123" s="48" t="s">
        <v>479</v>
      </c>
      <c r="J123" s="9" t="s">
        <v>480</v>
      </c>
      <c r="K123" s="9" t="s">
        <v>481</v>
      </c>
      <c r="L123" s="9" t="s">
        <v>13</v>
      </c>
    </row>
    <row r="124" spans="1:12" ht="25.5" x14ac:dyDescent="0.2">
      <c r="A124" s="44">
        <v>18</v>
      </c>
      <c r="B124" s="83" t="s">
        <v>96</v>
      </c>
      <c r="C124" s="9" t="s">
        <v>477</v>
      </c>
      <c r="D124" s="9" t="s">
        <v>478</v>
      </c>
      <c r="E124" s="59"/>
      <c r="F124" s="9"/>
      <c r="G124" s="9"/>
      <c r="H124" s="9"/>
      <c r="I124" s="48"/>
      <c r="J124" s="9"/>
      <c r="K124" s="9"/>
      <c r="L124" s="9" t="s">
        <v>13</v>
      </c>
    </row>
    <row r="125" spans="1:12" ht="38.25" x14ac:dyDescent="0.2">
      <c r="A125" s="44">
        <v>19</v>
      </c>
      <c r="B125" s="18" t="s">
        <v>482</v>
      </c>
      <c r="C125" s="14" t="s">
        <v>97</v>
      </c>
      <c r="D125" s="43" t="s">
        <v>371</v>
      </c>
      <c r="E125" s="11"/>
      <c r="F125" s="9"/>
      <c r="G125" s="9"/>
      <c r="H125" s="9"/>
      <c r="I125" s="48"/>
      <c r="J125" s="9"/>
      <c r="K125" s="9"/>
      <c r="L125" s="9" t="s">
        <v>13</v>
      </c>
    </row>
    <row r="126" spans="1:12" ht="25.5" x14ac:dyDescent="0.2">
      <c r="A126" s="44">
        <v>20</v>
      </c>
      <c r="B126" s="11" t="s">
        <v>98</v>
      </c>
      <c r="C126" s="9" t="s">
        <v>5</v>
      </c>
      <c r="D126" s="9" t="s">
        <v>74</v>
      </c>
      <c r="E126" s="11"/>
      <c r="F126" s="9"/>
      <c r="G126" s="9"/>
      <c r="H126" s="9"/>
      <c r="I126" s="48" t="s">
        <v>100</v>
      </c>
      <c r="J126" s="9" t="s">
        <v>23</v>
      </c>
      <c r="K126" s="9" t="s">
        <v>370</v>
      </c>
      <c r="L126" s="9" t="s">
        <v>13</v>
      </c>
    </row>
    <row r="127" spans="1:12" ht="38.25" x14ac:dyDescent="0.2">
      <c r="A127" s="44">
        <v>21</v>
      </c>
      <c r="B127" s="12" t="s">
        <v>108</v>
      </c>
      <c r="C127" s="13" t="s">
        <v>97</v>
      </c>
      <c r="D127" s="9" t="s">
        <v>542</v>
      </c>
      <c r="E127" s="11"/>
      <c r="F127" s="9"/>
      <c r="G127" s="9"/>
      <c r="H127" s="9"/>
      <c r="I127" s="48" t="s">
        <v>544</v>
      </c>
      <c r="J127" s="13" t="s">
        <v>543</v>
      </c>
      <c r="K127" s="9" t="s">
        <v>545</v>
      </c>
      <c r="L127" s="9" t="s">
        <v>13</v>
      </c>
    </row>
    <row r="128" spans="1:12" ht="15.75" x14ac:dyDescent="0.2">
      <c r="A128" s="78"/>
      <c r="B128" s="68" t="s">
        <v>286</v>
      </c>
      <c r="C128" s="78"/>
      <c r="D128" s="78"/>
      <c r="E128" s="78"/>
      <c r="F128" s="78"/>
      <c r="G128" s="78"/>
      <c r="H128" s="112"/>
      <c r="I128" s="112"/>
      <c r="J128" s="111"/>
      <c r="K128" s="111"/>
      <c r="L128" s="78"/>
    </row>
    <row r="129" spans="1:12" ht="38.25" x14ac:dyDescent="0.2">
      <c r="A129" s="17" t="s">
        <v>9</v>
      </c>
      <c r="B129" s="35" t="s">
        <v>133</v>
      </c>
      <c r="C129" s="14" t="s">
        <v>22</v>
      </c>
      <c r="D129" s="9" t="s">
        <v>52</v>
      </c>
      <c r="E129" s="11" t="s">
        <v>115</v>
      </c>
      <c r="F129" s="14" t="s">
        <v>22</v>
      </c>
      <c r="G129" s="43" t="s">
        <v>52</v>
      </c>
      <c r="H129" s="9" t="s">
        <v>38</v>
      </c>
      <c r="I129" s="48" t="s">
        <v>563</v>
      </c>
      <c r="J129" s="14" t="s">
        <v>278</v>
      </c>
      <c r="K129" s="9" t="s">
        <v>138</v>
      </c>
      <c r="L129" s="9" t="s">
        <v>13</v>
      </c>
    </row>
    <row r="130" spans="1:12" ht="63.75" x14ac:dyDescent="0.2">
      <c r="A130" s="17" t="s">
        <v>10</v>
      </c>
      <c r="B130" s="35" t="s">
        <v>132</v>
      </c>
      <c r="C130" s="14" t="s">
        <v>22</v>
      </c>
      <c r="D130" s="9" t="s">
        <v>136</v>
      </c>
      <c r="E130" s="11" t="s">
        <v>116</v>
      </c>
      <c r="F130" s="14" t="s">
        <v>22</v>
      </c>
      <c r="G130" s="43" t="s">
        <v>136</v>
      </c>
      <c r="H130" s="9" t="s">
        <v>38</v>
      </c>
      <c r="I130" s="48" t="s">
        <v>561</v>
      </c>
      <c r="J130" s="14" t="s">
        <v>131</v>
      </c>
      <c r="K130" s="9" t="s">
        <v>137</v>
      </c>
      <c r="L130" s="9" t="s">
        <v>13</v>
      </c>
    </row>
    <row r="131" spans="1:12" ht="38.25" x14ac:dyDescent="0.2">
      <c r="A131" s="17" t="s">
        <v>11</v>
      </c>
      <c r="B131" s="35" t="s">
        <v>134</v>
      </c>
      <c r="C131" s="14" t="s">
        <v>22</v>
      </c>
      <c r="D131" s="9" t="s">
        <v>146</v>
      </c>
      <c r="E131" s="11" t="s">
        <v>118</v>
      </c>
      <c r="F131" s="14" t="s">
        <v>22</v>
      </c>
      <c r="G131" s="43" t="s">
        <v>146</v>
      </c>
      <c r="H131" s="9" t="s">
        <v>38</v>
      </c>
      <c r="I131" s="48" t="s">
        <v>562</v>
      </c>
      <c r="J131" s="14" t="s">
        <v>117</v>
      </c>
      <c r="K131" s="9" t="s">
        <v>147</v>
      </c>
      <c r="L131" s="9" t="s">
        <v>13</v>
      </c>
    </row>
    <row r="132" spans="1:12" ht="38.25" x14ac:dyDescent="0.2">
      <c r="A132" s="17" t="s">
        <v>12</v>
      </c>
      <c r="B132" s="35" t="s">
        <v>135</v>
      </c>
      <c r="C132" s="14" t="s">
        <v>22</v>
      </c>
      <c r="D132" s="9" t="s">
        <v>139</v>
      </c>
      <c r="E132" s="11" t="s">
        <v>119</v>
      </c>
      <c r="F132" s="14" t="s">
        <v>22</v>
      </c>
      <c r="G132" s="43" t="s">
        <v>140</v>
      </c>
      <c r="H132" s="9" t="s">
        <v>38</v>
      </c>
      <c r="I132" s="48" t="s">
        <v>564</v>
      </c>
      <c r="J132" s="14" t="s">
        <v>117</v>
      </c>
      <c r="K132" s="9" t="s">
        <v>141</v>
      </c>
      <c r="L132" s="9" t="s">
        <v>13</v>
      </c>
    </row>
    <row r="133" spans="1:12" ht="25.5" x14ac:dyDescent="0.2">
      <c r="A133" s="17" t="s">
        <v>26</v>
      </c>
      <c r="B133" s="35" t="s">
        <v>142</v>
      </c>
      <c r="C133" s="14" t="s">
        <v>22</v>
      </c>
      <c r="D133" s="9" t="s">
        <v>106</v>
      </c>
      <c r="E133" s="11" t="s">
        <v>143</v>
      </c>
      <c r="F133" s="14" t="s">
        <v>22</v>
      </c>
      <c r="G133" s="43" t="s">
        <v>106</v>
      </c>
      <c r="H133" s="9" t="s">
        <v>38</v>
      </c>
      <c r="I133" s="48" t="s">
        <v>144</v>
      </c>
      <c r="J133" s="14" t="s">
        <v>145</v>
      </c>
      <c r="K133" s="9" t="s">
        <v>106</v>
      </c>
      <c r="L133" s="9" t="s">
        <v>13</v>
      </c>
    </row>
    <row r="134" spans="1:12" ht="25.5" x14ac:dyDescent="0.2">
      <c r="A134" s="17" t="s">
        <v>27</v>
      </c>
      <c r="B134" s="35" t="s">
        <v>153</v>
      </c>
      <c r="C134" s="14" t="s">
        <v>25</v>
      </c>
      <c r="D134" s="43" t="s">
        <v>36</v>
      </c>
      <c r="E134" s="11" t="s">
        <v>154</v>
      </c>
      <c r="F134" s="9" t="s">
        <v>88</v>
      </c>
      <c r="G134" s="9" t="s">
        <v>36</v>
      </c>
      <c r="H134" s="9" t="s">
        <v>14</v>
      </c>
      <c r="I134" s="48" t="s">
        <v>155</v>
      </c>
      <c r="J134" s="9" t="s">
        <v>88</v>
      </c>
      <c r="K134" s="9" t="s">
        <v>36</v>
      </c>
      <c r="L134" s="9" t="s">
        <v>13</v>
      </c>
    </row>
    <row r="135" spans="1:12" ht="25.5" x14ac:dyDescent="0.2">
      <c r="A135" s="17" t="s">
        <v>28</v>
      </c>
      <c r="B135" s="35" t="s">
        <v>120</v>
      </c>
      <c r="C135" s="14" t="s">
        <v>25</v>
      </c>
      <c r="D135" s="43" t="s">
        <v>148</v>
      </c>
      <c r="E135" s="11" t="s">
        <v>121</v>
      </c>
      <c r="F135" s="9" t="s">
        <v>88</v>
      </c>
      <c r="G135" s="9" t="s">
        <v>149</v>
      </c>
      <c r="H135" s="9" t="s">
        <v>14</v>
      </c>
      <c r="I135" s="48" t="s">
        <v>122</v>
      </c>
      <c r="J135" s="9" t="s">
        <v>88</v>
      </c>
      <c r="K135" s="9" t="s">
        <v>149</v>
      </c>
      <c r="L135" s="9" t="s">
        <v>13</v>
      </c>
    </row>
    <row r="136" spans="1:12" ht="25.5" x14ac:dyDescent="0.2">
      <c r="A136" s="17" t="s">
        <v>29</v>
      </c>
      <c r="B136" s="35" t="s">
        <v>150</v>
      </c>
      <c r="C136" s="14" t="s">
        <v>25</v>
      </c>
      <c r="D136" s="43" t="s">
        <v>36</v>
      </c>
      <c r="E136" s="11" t="s">
        <v>151</v>
      </c>
      <c r="F136" s="9" t="s">
        <v>88</v>
      </c>
      <c r="G136" s="9" t="s">
        <v>36</v>
      </c>
      <c r="H136" s="9" t="s">
        <v>14</v>
      </c>
      <c r="I136" s="48" t="s">
        <v>152</v>
      </c>
      <c r="J136" s="9" t="s">
        <v>88</v>
      </c>
      <c r="K136" s="9" t="s">
        <v>36</v>
      </c>
      <c r="L136" s="9" t="s">
        <v>13</v>
      </c>
    </row>
    <row r="137" spans="1:12" x14ac:dyDescent="0.2">
      <c r="A137" s="17" t="s">
        <v>32</v>
      </c>
      <c r="B137" s="11" t="s">
        <v>123</v>
      </c>
      <c r="C137" s="14" t="s">
        <v>5</v>
      </c>
      <c r="D137" s="9" t="s">
        <v>72</v>
      </c>
      <c r="E137" s="11"/>
      <c r="F137" s="9"/>
      <c r="G137" s="9"/>
      <c r="H137" s="9"/>
      <c r="I137" s="48" t="s">
        <v>124</v>
      </c>
      <c r="J137" s="14" t="s">
        <v>23</v>
      </c>
      <c r="K137" s="9" t="s">
        <v>39</v>
      </c>
      <c r="L137" s="9" t="s">
        <v>13</v>
      </c>
    </row>
    <row r="138" spans="1:12" x14ac:dyDescent="0.2">
      <c r="A138" s="17" t="s">
        <v>33</v>
      </c>
      <c r="B138" s="35" t="s">
        <v>125</v>
      </c>
      <c r="C138" s="14" t="s">
        <v>5</v>
      </c>
      <c r="D138" s="43" t="s">
        <v>72</v>
      </c>
      <c r="E138" s="11"/>
      <c r="F138" s="9"/>
      <c r="G138" s="9"/>
      <c r="H138" s="9"/>
      <c r="I138" s="48" t="s">
        <v>126</v>
      </c>
      <c r="J138" s="9" t="s">
        <v>23</v>
      </c>
      <c r="K138" s="9" t="s">
        <v>39</v>
      </c>
      <c r="L138" s="9" t="s">
        <v>13</v>
      </c>
    </row>
    <row r="139" spans="1:12" x14ac:dyDescent="0.2">
      <c r="A139" s="17" t="s">
        <v>42</v>
      </c>
      <c r="B139" s="11" t="s">
        <v>128</v>
      </c>
      <c r="C139" s="9" t="s">
        <v>78</v>
      </c>
      <c r="D139" s="9" t="s">
        <v>127</v>
      </c>
      <c r="E139" s="11"/>
      <c r="F139" s="9"/>
      <c r="G139" s="9"/>
      <c r="H139" s="9"/>
      <c r="I139" s="48" t="s">
        <v>129</v>
      </c>
      <c r="J139" s="9" t="s">
        <v>78</v>
      </c>
      <c r="K139" s="9" t="s">
        <v>127</v>
      </c>
      <c r="L139" s="9" t="s">
        <v>13</v>
      </c>
    </row>
    <row r="140" spans="1:12" ht="15.75" x14ac:dyDescent="0.2">
      <c r="A140" s="69"/>
      <c r="B140" s="40" t="s">
        <v>472</v>
      </c>
      <c r="C140" s="69"/>
      <c r="D140" s="69"/>
      <c r="E140" s="69"/>
      <c r="F140" s="69"/>
      <c r="G140" s="69"/>
      <c r="H140" s="70"/>
      <c r="I140" s="100"/>
      <c r="J140" s="69"/>
      <c r="K140" s="69"/>
      <c r="L140" s="71"/>
    </row>
    <row r="141" spans="1:12" x14ac:dyDescent="0.2">
      <c r="A141" s="14">
        <v>1</v>
      </c>
      <c r="B141" s="12" t="s">
        <v>410</v>
      </c>
      <c r="C141" s="13" t="s">
        <v>5</v>
      </c>
      <c r="D141" s="17" t="s">
        <v>87</v>
      </c>
      <c r="E141" s="37"/>
      <c r="F141" s="37"/>
      <c r="G141" s="37"/>
      <c r="H141" s="37"/>
      <c r="I141" s="96" t="s">
        <v>398</v>
      </c>
      <c r="J141" s="37" t="s">
        <v>399</v>
      </c>
      <c r="K141" s="9" t="s">
        <v>570</v>
      </c>
      <c r="L141" s="9" t="s">
        <v>13</v>
      </c>
    </row>
    <row r="142" spans="1:12" ht="25.5" x14ac:dyDescent="0.2">
      <c r="A142" s="14">
        <v>2</v>
      </c>
      <c r="B142" s="11" t="s">
        <v>411</v>
      </c>
      <c r="C142" s="13" t="s">
        <v>5</v>
      </c>
      <c r="D142" s="17" t="s">
        <v>106</v>
      </c>
      <c r="E142" s="37"/>
      <c r="F142" s="37"/>
      <c r="G142" s="37"/>
      <c r="H142" s="37"/>
      <c r="I142" s="96" t="s">
        <v>400</v>
      </c>
      <c r="J142" s="37" t="s">
        <v>401</v>
      </c>
      <c r="K142" s="9" t="s">
        <v>402</v>
      </c>
      <c r="L142" s="9" t="s">
        <v>13</v>
      </c>
    </row>
    <row r="143" spans="1:12" ht="38.25" x14ac:dyDescent="0.2">
      <c r="A143" s="14">
        <v>3</v>
      </c>
      <c r="B143" s="11" t="s">
        <v>412</v>
      </c>
      <c r="C143" s="9" t="s">
        <v>5</v>
      </c>
      <c r="D143" s="9" t="s">
        <v>106</v>
      </c>
      <c r="E143" s="38"/>
      <c r="F143" s="38"/>
      <c r="G143" s="38"/>
      <c r="H143" s="19"/>
      <c r="I143" s="94" t="s">
        <v>373</v>
      </c>
      <c r="J143" s="9" t="s">
        <v>23</v>
      </c>
      <c r="K143" s="9" t="s">
        <v>568</v>
      </c>
      <c r="L143" s="9" t="s">
        <v>13</v>
      </c>
    </row>
    <row r="144" spans="1:12" ht="38.25" x14ac:dyDescent="0.2">
      <c r="A144" s="14">
        <v>4</v>
      </c>
      <c r="B144" s="11" t="s">
        <v>413</v>
      </c>
      <c r="C144" s="9" t="s">
        <v>5</v>
      </c>
      <c r="D144" s="9" t="s">
        <v>226</v>
      </c>
      <c r="E144" s="38"/>
      <c r="F144" s="38"/>
      <c r="G144" s="38"/>
      <c r="H144" s="19"/>
      <c r="I144" s="94" t="s">
        <v>373</v>
      </c>
      <c r="J144" s="9" t="s">
        <v>23</v>
      </c>
      <c r="K144" s="9" t="s">
        <v>569</v>
      </c>
      <c r="L144" s="9" t="s">
        <v>13</v>
      </c>
    </row>
    <row r="145" spans="1:12" ht="38.25" x14ac:dyDescent="0.2">
      <c r="A145" s="14">
        <v>5</v>
      </c>
      <c r="B145" s="19" t="s">
        <v>414</v>
      </c>
      <c r="C145" s="9" t="s">
        <v>25</v>
      </c>
      <c r="D145" s="9" t="s">
        <v>36</v>
      </c>
      <c r="E145" s="11" t="s">
        <v>228</v>
      </c>
      <c r="F145" s="9" t="s">
        <v>229</v>
      </c>
      <c r="G145" s="9" t="s">
        <v>415</v>
      </c>
      <c r="H145" s="9" t="s">
        <v>406</v>
      </c>
      <c r="I145" s="48" t="s">
        <v>407</v>
      </c>
      <c r="J145" s="17" t="s">
        <v>408</v>
      </c>
      <c r="K145" s="17" t="s">
        <v>409</v>
      </c>
      <c r="L145" s="9" t="s">
        <v>13</v>
      </c>
    </row>
    <row r="146" spans="1:12" x14ac:dyDescent="0.2">
      <c r="A146" s="14">
        <v>6</v>
      </c>
      <c r="B146" s="11" t="s">
        <v>416</v>
      </c>
      <c r="C146" s="9" t="s">
        <v>5</v>
      </c>
      <c r="D146" s="9" t="s">
        <v>226</v>
      </c>
      <c r="E146" s="60"/>
      <c r="F146" s="9"/>
      <c r="G146" s="9"/>
      <c r="H146" s="9"/>
      <c r="I146" s="48" t="s">
        <v>169</v>
      </c>
      <c r="J146" s="9" t="s">
        <v>170</v>
      </c>
      <c r="K146" s="9" t="s">
        <v>52</v>
      </c>
      <c r="L146" s="9" t="s">
        <v>13</v>
      </c>
    </row>
    <row r="147" spans="1:12" ht="25.5" x14ac:dyDescent="0.2">
      <c r="A147" s="14">
        <v>7</v>
      </c>
      <c r="B147" s="18" t="s">
        <v>417</v>
      </c>
      <c r="C147" s="14" t="s">
        <v>22</v>
      </c>
      <c r="D147" s="9" t="s">
        <v>425</v>
      </c>
      <c r="E147" s="61"/>
      <c r="F147" s="14"/>
      <c r="G147" s="9"/>
      <c r="H147" s="9"/>
      <c r="I147" s="19"/>
      <c r="J147" s="14" t="s">
        <v>22</v>
      </c>
      <c r="K147" s="9" t="s">
        <v>52</v>
      </c>
      <c r="L147" s="14" t="s">
        <v>13</v>
      </c>
    </row>
    <row r="148" spans="1:12" x14ac:dyDescent="0.2">
      <c r="A148" s="14">
        <v>8</v>
      </c>
      <c r="B148" s="18" t="s">
        <v>418</v>
      </c>
      <c r="C148" s="9" t="s">
        <v>22</v>
      </c>
      <c r="D148" s="9" t="s">
        <v>20</v>
      </c>
      <c r="E148" s="9"/>
      <c r="F148" s="9"/>
      <c r="G148" s="9"/>
      <c r="H148" s="9"/>
      <c r="I148" s="19" t="s">
        <v>54</v>
      </c>
      <c r="J148" s="9" t="s">
        <v>22</v>
      </c>
      <c r="K148" s="9" t="s">
        <v>20</v>
      </c>
      <c r="L148" s="9" t="s">
        <v>13</v>
      </c>
    </row>
    <row r="149" spans="1:12" x14ac:dyDescent="0.2">
      <c r="A149" s="14">
        <v>9</v>
      </c>
      <c r="B149" s="35" t="s">
        <v>419</v>
      </c>
      <c r="C149" s="9" t="s">
        <v>25</v>
      </c>
      <c r="D149" s="9" t="s">
        <v>55</v>
      </c>
      <c r="E149" s="19"/>
      <c r="F149" s="19"/>
      <c r="G149" s="19"/>
      <c r="H149" s="19"/>
      <c r="I149" s="19" t="s">
        <v>37</v>
      </c>
      <c r="J149" s="9" t="s">
        <v>25</v>
      </c>
      <c r="K149" s="9" t="s">
        <v>55</v>
      </c>
      <c r="L149" s="9" t="s">
        <v>13</v>
      </c>
    </row>
    <row r="150" spans="1:12" x14ac:dyDescent="0.2">
      <c r="A150" s="14">
        <v>10</v>
      </c>
      <c r="B150" s="11" t="s">
        <v>420</v>
      </c>
      <c r="C150" s="9" t="s">
        <v>25</v>
      </c>
      <c r="D150" s="9" t="s">
        <v>319</v>
      </c>
      <c r="E150" s="11"/>
      <c r="F150" s="9"/>
      <c r="G150" s="9"/>
      <c r="H150" s="9"/>
      <c r="I150" s="48" t="s">
        <v>62</v>
      </c>
      <c r="J150" s="9" t="s">
        <v>25</v>
      </c>
      <c r="K150" s="9" t="s">
        <v>102</v>
      </c>
      <c r="L150" s="9" t="s">
        <v>13</v>
      </c>
    </row>
    <row r="151" spans="1:12" ht="13.5" x14ac:dyDescent="0.2">
      <c r="A151" s="14">
        <v>11</v>
      </c>
      <c r="B151" s="19" t="s">
        <v>423</v>
      </c>
      <c r="C151" s="14" t="s">
        <v>22</v>
      </c>
      <c r="D151" s="9" t="s">
        <v>21</v>
      </c>
      <c r="E151" s="57"/>
      <c r="F151" s="36"/>
      <c r="G151" s="36"/>
      <c r="H151" s="19"/>
      <c r="I151" s="19" t="s">
        <v>507</v>
      </c>
      <c r="J151" s="14" t="s">
        <v>68</v>
      </c>
      <c r="K151" s="9" t="s">
        <v>21</v>
      </c>
      <c r="L151" s="14" t="s">
        <v>13</v>
      </c>
    </row>
    <row r="152" spans="1:12" x14ac:dyDescent="0.2">
      <c r="A152" s="14">
        <v>12</v>
      </c>
      <c r="B152" s="12" t="s">
        <v>424</v>
      </c>
      <c r="C152" s="9" t="s">
        <v>97</v>
      </c>
      <c r="D152" s="9" t="s">
        <v>421</v>
      </c>
      <c r="E152" s="38"/>
      <c r="F152" s="38"/>
      <c r="G152" s="38"/>
      <c r="H152" s="19"/>
      <c r="I152" s="94" t="s">
        <v>163</v>
      </c>
      <c r="J152" s="9" t="s">
        <v>97</v>
      </c>
      <c r="K152" s="9" t="s">
        <v>249</v>
      </c>
      <c r="L152" s="9" t="s">
        <v>13</v>
      </c>
    </row>
    <row r="153" spans="1:12" ht="25.5" x14ac:dyDescent="0.2">
      <c r="A153" s="14">
        <v>13</v>
      </c>
      <c r="B153" s="35" t="s">
        <v>422</v>
      </c>
      <c r="C153" s="9" t="s">
        <v>25</v>
      </c>
      <c r="D153" s="9" t="s">
        <v>319</v>
      </c>
      <c r="E153" s="54"/>
      <c r="F153" s="9"/>
      <c r="G153" s="9"/>
      <c r="H153" s="8"/>
      <c r="I153" s="48" t="s">
        <v>85</v>
      </c>
      <c r="J153" s="9" t="s">
        <v>25</v>
      </c>
      <c r="K153" s="9" t="s">
        <v>319</v>
      </c>
      <c r="L153" s="9" t="s">
        <v>13</v>
      </c>
    </row>
    <row r="154" spans="1:12" ht="15.75" x14ac:dyDescent="0.2">
      <c r="A154" s="72"/>
      <c r="B154" s="77" t="s">
        <v>473</v>
      </c>
      <c r="C154" s="72"/>
      <c r="D154" s="72"/>
      <c r="E154" s="72"/>
      <c r="F154" s="72"/>
      <c r="G154" s="72"/>
      <c r="H154" s="73"/>
      <c r="I154" s="101"/>
      <c r="J154" s="72"/>
      <c r="K154" s="72"/>
      <c r="L154" s="74"/>
    </row>
    <row r="155" spans="1:12" ht="15" x14ac:dyDescent="0.2">
      <c r="A155" s="75"/>
      <c r="B155" s="76" t="s">
        <v>35</v>
      </c>
      <c r="C155" s="75"/>
      <c r="D155" s="75"/>
      <c r="E155" s="75"/>
      <c r="F155" s="75"/>
      <c r="G155" s="75"/>
      <c r="H155" s="75"/>
      <c r="I155" s="102"/>
      <c r="J155" s="75"/>
      <c r="K155" s="75"/>
      <c r="L155" s="75"/>
    </row>
    <row r="156" spans="1:12" ht="25.5" x14ac:dyDescent="0.2">
      <c r="A156" s="44">
        <v>1</v>
      </c>
      <c r="B156" s="18" t="s">
        <v>101</v>
      </c>
      <c r="C156" s="14" t="s">
        <v>25</v>
      </c>
      <c r="D156" s="43" t="s">
        <v>107</v>
      </c>
      <c r="E156" s="35" t="s">
        <v>103</v>
      </c>
      <c r="F156" s="14" t="s">
        <v>25</v>
      </c>
      <c r="G156" s="43" t="s">
        <v>107</v>
      </c>
      <c r="H156" s="9" t="s">
        <v>14</v>
      </c>
      <c r="I156" s="48"/>
      <c r="J156" s="9"/>
      <c r="K156" s="9"/>
      <c r="L156" s="9" t="s">
        <v>13</v>
      </c>
    </row>
    <row r="157" spans="1:12" ht="25.5" x14ac:dyDescent="0.2">
      <c r="A157" s="44">
        <v>2</v>
      </c>
      <c r="B157" s="11" t="s">
        <v>534</v>
      </c>
      <c r="C157" s="10" t="s">
        <v>5</v>
      </c>
      <c r="D157" s="55">
        <v>2</v>
      </c>
      <c r="E157" s="8" t="s">
        <v>426</v>
      </c>
      <c r="F157" s="10" t="s">
        <v>5</v>
      </c>
      <c r="G157" s="10" t="s">
        <v>36</v>
      </c>
      <c r="H157" s="14" t="s">
        <v>14</v>
      </c>
      <c r="I157" s="103"/>
      <c r="J157" s="91"/>
      <c r="K157" s="90"/>
      <c r="L157" s="9" t="s">
        <v>13</v>
      </c>
    </row>
    <row r="158" spans="1:12" ht="38.25" x14ac:dyDescent="0.2">
      <c r="A158" s="44">
        <v>3</v>
      </c>
      <c r="B158" s="19" t="s">
        <v>430</v>
      </c>
      <c r="C158" s="9" t="s">
        <v>25</v>
      </c>
      <c r="D158" s="9" t="s">
        <v>319</v>
      </c>
      <c r="E158" s="11" t="s">
        <v>431</v>
      </c>
      <c r="F158" s="9" t="s">
        <v>432</v>
      </c>
      <c r="G158" s="9" t="s">
        <v>438</v>
      </c>
      <c r="H158" s="9" t="s">
        <v>439</v>
      </c>
      <c r="I158" s="104"/>
      <c r="J158" s="9"/>
      <c r="K158" s="9"/>
      <c r="L158" s="9" t="s">
        <v>13</v>
      </c>
    </row>
    <row r="159" spans="1:12" ht="25.5" x14ac:dyDescent="0.2">
      <c r="A159" s="44">
        <v>4</v>
      </c>
      <c r="B159" s="11" t="s">
        <v>485</v>
      </c>
      <c r="C159" s="9" t="s">
        <v>5</v>
      </c>
      <c r="D159" s="47">
        <v>5.22</v>
      </c>
      <c r="E159" s="11" t="s">
        <v>313</v>
      </c>
      <c r="F159" s="9" t="s">
        <v>5</v>
      </c>
      <c r="G159" s="47">
        <v>5.22</v>
      </c>
      <c r="H159" s="9" t="s">
        <v>14</v>
      </c>
      <c r="I159" s="98"/>
      <c r="J159" s="9"/>
      <c r="K159" s="9"/>
      <c r="L159" s="9" t="s">
        <v>13</v>
      </c>
    </row>
    <row r="160" spans="1:12" ht="25.5" x14ac:dyDescent="0.2">
      <c r="A160" s="44">
        <v>5</v>
      </c>
      <c r="B160" s="11" t="s">
        <v>484</v>
      </c>
      <c r="C160" s="9" t="s">
        <v>5</v>
      </c>
      <c r="D160" s="47">
        <v>1</v>
      </c>
      <c r="E160" s="11" t="s">
        <v>440</v>
      </c>
      <c r="F160" s="9" t="s">
        <v>5</v>
      </c>
      <c r="G160" s="47">
        <v>1</v>
      </c>
      <c r="H160" s="9" t="s">
        <v>14</v>
      </c>
      <c r="I160" s="98"/>
      <c r="J160" s="9"/>
      <c r="K160" s="9"/>
      <c r="L160" s="9" t="s">
        <v>13</v>
      </c>
    </row>
    <row r="161" spans="1:12" ht="25.5" x14ac:dyDescent="0.2">
      <c r="A161" s="44">
        <v>6</v>
      </c>
      <c r="B161" s="11" t="s">
        <v>486</v>
      </c>
      <c r="C161" s="9" t="s">
        <v>22</v>
      </c>
      <c r="D161" s="47">
        <v>14</v>
      </c>
      <c r="E161" s="11" t="s">
        <v>433</v>
      </c>
      <c r="F161" s="9" t="s">
        <v>22</v>
      </c>
      <c r="G161" s="47" t="s">
        <v>425</v>
      </c>
      <c r="H161" s="9" t="s">
        <v>14</v>
      </c>
      <c r="I161" s="105"/>
      <c r="J161" s="9"/>
      <c r="K161" s="9"/>
      <c r="L161" s="9" t="s">
        <v>13</v>
      </c>
    </row>
    <row r="162" spans="1:12" ht="25.5" x14ac:dyDescent="0.2">
      <c r="A162" s="44">
        <v>7</v>
      </c>
      <c r="B162" s="11" t="s">
        <v>487</v>
      </c>
      <c r="C162" s="9" t="s">
        <v>5</v>
      </c>
      <c r="D162" s="47">
        <v>5.4</v>
      </c>
      <c r="E162" s="11" t="s">
        <v>175</v>
      </c>
      <c r="F162" s="9" t="s">
        <v>5</v>
      </c>
      <c r="G162" s="47" t="s">
        <v>421</v>
      </c>
      <c r="H162" s="9" t="s">
        <v>14</v>
      </c>
      <c r="I162" s="104"/>
      <c r="J162" s="9"/>
      <c r="K162" s="9"/>
      <c r="L162" s="9" t="s">
        <v>13</v>
      </c>
    </row>
    <row r="163" spans="1:12" ht="25.5" x14ac:dyDescent="0.2">
      <c r="A163" s="44">
        <v>8</v>
      </c>
      <c r="B163" s="11" t="s">
        <v>488</v>
      </c>
      <c r="C163" s="9" t="s">
        <v>5</v>
      </c>
      <c r="D163" s="47">
        <v>7.5</v>
      </c>
      <c r="E163" s="11" t="s">
        <v>434</v>
      </c>
      <c r="F163" s="9" t="s">
        <v>5</v>
      </c>
      <c r="G163" s="47" t="s">
        <v>404</v>
      </c>
      <c r="H163" s="9" t="s">
        <v>14</v>
      </c>
      <c r="I163" s="104"/>
      <c r="J163" s="9"/>
      <c r="K163" s="9"/>
      <c r="L163" s="9" t="s">
        <v>13</v>
      </c>
    </row>
    <row r="164" spans="1:12" ht="25.5" x14ac:dyDescent="0.2">
      <c r="A164" s="44">
        <v>9</v>
      </c>
      <c r="B164" s="11" t="s">
        <v>489</v>
      </c>
      <c r="C164" s="9" t="s">
        <v>5</v>
      </c>
      <c r="D164" s="47">
        <v>6.25</v>
      </c>
      <c r="E164" s="11" t="s">
        <v>176</v>
      </c>
      <c r="F164" s="9" t="s">
        <v>5</v>
      </c>
      <c r="G164" s="47">
        <v>6.25</v>
      </c>
      <c r="H164" s="9" t="s">
        <v>14</v>
      </c>
      <c r="I164" s="106"/>
      <c r="J164" s="9"/>
      <c r="K164" s="9"/>
      <c r="L164" s="9" t="s">
        <v>13</v>
      </c>
    </row>
    <row r="165" spans="1:12" ht="25.5" x14ac:dyDescent="0.2">
      <c r="A165" s="44">
        <v>10</v>
      </c>
      <c r="B165" s="12" t="s">
        <v>490</v>
      </c>
      <c r="C165" s="17" t="s">
        <v>5</v>
      </c>
      <c r="D165" s="47">
        <v>6.25</v>
      </c>
      <c r="E165" s="12" t="s">
        <v>259</v>
      </c>
      <c r="F165" s="17" t="s">
        <v>211</v>
      </c>
      <c r="G165" s="47">
        <v>0.34</v>
      </c>
      <c r="H165" s="90" t="s">
        <v>14</v>
      </c>
      <c r="I165" s="106"/>
      <c r="J165" s="37"/>
      <c r="K165" s="37"/>
      <c r="L165" s="17" t="s">
        <v>13</v>
      </c>
    </row>
    <row r="166" spans="1:12" ht="25.5" x14ac:dyDescent="0.2">
      <c r="A166" s="44">
        <v>11</v>
      </c>
      <c r="B166" s="11" t="s">
        <v>491</v>
      </c>
      <c r="C166" s="10" t="s">
        <v>5</v>
      </c>
      <c r="D166" s="47">
        <v>13</v>
      </c>
      <c r="E166" s="8" t="s">
        <v>178</v>
      </c>
      <c r="F166" s="10" t="s">
        <v>5</v>
      </c>
      <c r="G166" s="47" t="s">
        <v>435</v>
      </c>
      <c r="H166" s="90" t="s">
        <v>14</v>
      </c>
      <c r="I166" s="95"/>
      <c r="J166" s="91"/>
      <c r="K166" s="90"/>
      <c r="L166" s="9" t="s">
        <v>13</v>
      </c>
    </row>
    <row r="167" spans="1:12" ht="25.5" x14ac:dyDescent="0.2">
      <c r="A167" s="44">
        <v>12</v>
      </c>
      <c r="B167" s="11" t="s">
        <v>495</v>
      </c>
      <c r="C167" s="10" t="s">
        <v>5</v>
      </c>
      <c r="D167" s="47">
        <f>5.25+13</f>
        <v>18.25</v>
      </c>
      <c r="E167" s="8" t="s">
        <v>427</v>
      </c>
      <c r="F167" s="10" t="s">
        <v>78</v>
      </c>
      <c r="G167" s="47">
        <f>D167*0.05</f>
        <v>0.91250000000000009</v>
      </c>
      <c r="H167" s="90" t="s">
        <v>14</v>
      </c>
      <c r="I167" s="95"/>
      <c r="J167" s="91"/>
      <c r="K167" s="90"/>
      <c r="L167" s="9" t="s">
        <v>13</v>
      </c>
    </row>
    <row r="168" spans="1:12" ht="25.5" x14ac:dyDescent="0.2">
      <c r="A168" s="44">
        <v>13</v>
      </c>
      <c r="B168" s="11" t="s">
        <v>492</v>
      </c>
      <c r="C168" s="10" t="s">
        <v>5</v>
      </c>
      <c r="D168" s="47">
        <v>13</v>
      </c>
      <c r="E168" s="8" t="s">
        <v>428</v>
      </c>
      <c r="F168" s="10" t="s">
        <v>78</v>
      </c>
      <c r="G168" s="47">
        <f>D168*0.1</f>
        <v>1.3</v>
      </c>
      <c r="H168" s="90" t="s">
        <v>14</v>
      </c>
      <c r="I168" s="95"/>
      <c r="J168" s="91"/>
      <c r="K168" s="90"/>
      <c r="L168" s="9" t="s">
        <v>13</v>
      </c>
    </row>
    <row r="169" spans="1:12" ht="25.5" x14ac:dyDescent="0.2">
      <c r="A169" s="44">
        <v>14</v>
      </c>
      <c r="B169" s="11" t="s">
        <v>493</v>
      </c>
      <c r="C169" s="9" t="s">
        <v>5</v>
      </c>
      <c r="D169" s="47">
        <v>13</v>
      </c>
      <c r="E169" s="11" t="s">
        <v>429</v>
      </c>
      <c r="F169" s="9" t="s">
        <v>78</v>
      </c>
      <c r="G169" s="47">
        <f>D169*0.025</f>
        <v>0.32500000000000001</v>
      </c>
      <c r="H169" s="9" t="s">
        <v>14</v>
      </c>
      <c r="I169" s="48"/>
      <c r="J169" s="9"/>
      <c r="K169" s="9"/>
      <c r="L169" s="9" t="s">
        <v>13</v>
      </c>
    </row>
    <row r="170" spans="1:12" ht="25.5" x14ac:dyDescent="0.2">
      <c r="A170" s="44">
        <v>15</v>
      </c>
      <c r="B170" s="11" t="s">
        <v>494</v>
      </c>
      <c r="C170" s="10" t="s">
        <v>78</v>
      </c>
      <c r="D170" s="47">
        <f>1.5*0.8</f>
        <v>1.2000000000000002</v>
      </c>
      <c r="E170" s="8" t="s">
        <v>436</v>
      </c>
      <c r="F170" s="10" t="s">
        <v>78</v>
      </c>
      <c r="G170" s="47">
        <f>D170</f>
        <v>1.2000000000000002</v>
      </c>
      <c r="H170" s="90" t="s">
        <v>14</v>
      </c>
      <c r="I170" s="95"/>
      <c r="J170" s="91"/>
      <c r="K170" s="90"/>
      <c r="L170" s="9" t="s">
        <v>13</v>
      </c>
    </row>
    <row r="171" spans="1:12" ht="25.5" x14ac:dyDescent="0.2">
      <c r="A171" s="44">
        <v>16</v>
      </c>
      <c r="B171" s="11" t="s">
        <v>160</v>
      </c>
      <c r="C171" s="9" t="s">
        <v>25</v>
      </c>
      <c r="D171" s="47">
        <v>5</v>
      </c>
      <c r="E171" s="11" t="s">
        <v>37</v>
      </c>
      <c r="F171" s="9" t="s">
        <v>25</v>
      </c>
      <c r="G171" s="47">
        <v>5</v>
      </c>
      <c r="H171" s="9" t="s">
        <v>14</v>
      </c>
      <c r="I171" s="107"/>
      <c r="J171" s="9"/>
      <c r="K171" s="9"/>
      <c r="L171" s="9" t="s">
        <v>13</v>
      </c>
    </row>
    <row r="172" spans="1:12" ht="25.5" x14ac:dyDescent="0.2">
      <c r="A172" s="44">
        <v>17</v>
      </c>
      <c r="B172" s="11" t="s">
        <v>161</v>
      </c>
      <c r="C172" s="9" t="s">
        <v>25</v>
      </c>
      <c r="D172" s="47">
        <v>3</v>
      </c>
      <c r="E172" s="11" t="s">
        <v>62</v>
      </c>
      <c r="F172" s="9" t="s">
        <v>25</v>
      </c>
      <c r="G172" s="47">
        <v>3</v>
      </c>
      <c r="H172" s="9" t="s">
        <v>14</v>
      </c>
      <c r="I172" s="107"/>
      <c r="J172" s="9"/>
      <c r="K172" s="9"/>
      <c r="L172" s="9" t="s">
        <v>13</v>
      </c>
    </row>
    <row r="173" spans="1:12" ht="25.5" x14ac:dyDescent="0.2">
      <c r="A173" s="44">
        <v>18</v>
      </c>
      <c r="B173" s="18" t="s">
        <v>162</v>
      </c>
      <c r="C173" s="9" t="s">
        <v>22</v>
      </c>
      <c r="D173" s="47">
        <v>5</v>
      </c>
      <c r="E173" s="18" t="s">
        <v>54</v>
      </c>
      <c r="F173" s="9" t="s">
        <v>22</v>
      </c>
      <c r="G173" s="47">
        <v>5</v>
      </c>
      <c r="H173" s="90" t="s">
        <v>14</v>
      </c>
      <c r="I173" s="98"/>
      <c r="J173" s="9"/>
      <c r="K173" s="9"/>
      <c r="L173" s="9" t="s">
        <v>13</v>
      </c>
    </row>
    <row r="174" spans="1:12" ht="25.5" x14ac:dyDescent="0.2">
      <c r="A174" s="44">
        <v>19</v>
      </c>
      <c r="B174" s="11" t="s">
        <v>437</v>
      </c>
      <c r="C174" s="9" t="s">
        <v>5</v>
      </c>
      <c r="D174" s="47">
        <f>18+8</f>
        <v>26</v>
      </c>
      <c r="E174" s="8" t="s">
        <v>41</v>
      </c>
      <c r="F174" s="10" t="s">
        <v>5</v>
      </c>
      <c r="G174" s="47">
        <v>26</v>
      </c>
      <c r="H174" s="90" t="s">
        <v>14</v>
      </c>
      <c r="I174" s="98"/>
      <c r="J174" s="9"/>
      <c r="K174" s="9"/>
      <c r="L174" s="9" t="s">
        <v>13</v>
      </c>
    </row>
    <row r="175" spans="1:12" ht="25.5" x14ac:dyDescent="0.2">
      <c r="A175" s="44">
        <v>20</v>
      </c>
      <c r="B175" s="19" t="s">
        <v>65</v>
      </c>
      <c r="C175" s="14" t="s">
        <v>22</v>
      </c>
      <c r="D175" s="47">
        <v>10</v>
      </c>
      <c r="E175" s="19" t="s">
        <v>66</v>
      </c>
      <c r="F175" s="14" t="s">
        <v>67</v>
      </c>
      <c r="G175" s="47">
        <v>10</v>
      </c>
      <c r="H175" s="90" t="s">
        <v>14</v>
      </c>
      <c r="I175" s="98"/>
      <c r="J175" s="14"/>
      <c r="K175" s="9"/>
      <c r="L175" s="14" t="s">
        <v>13</v>
      </c>
    </row>
    <row r="176" spans="1:12" ht="25.5" x14ac:dyDescent="0.2">
      <c r="A176" s="44">
        <v>21</v>
      </c>
      <c r="B176" s="18" t="s">
        <v>317</v>
      </c>
      <c r="C176" s="14" t="s">
        <v>22</v>
      </c>
      <c r="D176" s="47">
        <v>1</v>
      </c>
      <c r="E176" s="35" t="s">
        <v>314</v>
      </c>
      <c r="F176" s="9" t="s">
        <v>22</v>
      </c>
      <c r="G176" s="47">
        <v>1</v>
      </c>
      <c r="H176" s="9" t="s">
        <v>14</v>
      </c>
      <c r="I176" s="98"/>
      <c r="J176" s="9"/>
      <c r="K176" s="9"/>
      <c r="L176" s="9" t="s">
        <v>13</v>
      </c>
    </row>
    <row r="177" spans="1:12" ht="25.5" x14ac:dyDescent="0.2">
      <c r="A177" s="44">
        <v>22</v>
      </c>
      <c r="B177" s="18" t="s">
        <v>318</v>
      </c>
      <c r="C177" s="14" t="s">
        <v>22</v>
      </c>
      <c r="D177" s="47">
        <v>1</v>
      </c>
      <c r="E177" s="35" t="s">
        <v>565</v>
      </c>
      <c r="F177" s="9" t="s">
        <v>22</v>
      </c>
      <c r="G177" s="47">
        <v>1</v>
      </c>
      <c r="H177" s="9" t="s">
        <v>14</v>
      </c>
      <c r="I177" s="98"/>
      <c r="J177" s="9"/>
      <c r="K177" s="9"/>
      <c r="L177" s="9" t="s">
        <v>13</v>
      </c>
    </row>
    <row r="178" spans="1:12" ht="25.5" x14ac:dyDescent="0.2">
      <c r="A178" s="44">
        <v>23</v>
      </c>
      <c r="B178" s="12" t="s">
        <v>212</v>
      </c>
      <c r="C178" s="13" t="s">
        <v>25</v>
      </c>
      <c r="D178" s="47">
        <v>1</v>
      </c>
      <c r="E178" s="12" t="s">
        <v>209</v>
      </c>
      <c r="F178" s="17" t="s">
        <v>25</v>
      </c>
      <c r="G178" s="47">
        <v>1</v>
      </c>
      <c r="H178" s="90" t="s">
        <v>14</v>
      </c>
      <c r="I178" s="98"/>
      <c r="J178" s="115"/>
      <c r="K178" s="115"/>
      <c r="L178" s="9" t="s">
        <v>13</v>
      </c>
    </row>
    <row r="179" spans="1:12" ht="25.5" x14ac:dyDescent="0.2">
      <c r="A179" s="44">
        <v>24</v>
      </c>
      <c r="B179" s="12" t="s">
        <v>441</v>
      </c>
      <c r="C179" s="13" t="s">
        <v>25</v>
      </c>
      <c r="D179" s="47">
        <v>1</v>
      </c>
      <c r="E179" s="12" t="s">
        <v>56</v>
      </c>
      <c r="F179" s="17" t="s">
        <v>25</v>
      </c>
      <c r="G179" s="47">
        <v>1</v>
      </c>
      <c r="H179" s="90" t="s">
        <v>14</v>
      </c>
      <c r="I179" s="94"/>
      <c r="J179" s="17"/>
      <c r="K179" s="9"/>
      <c r="L179" s="9" t="s">
        <v>13</v>
      </c>
    </row>
    <row r="180" spans="1:12" ht="25.5" x14ac:dyDescent="0.2">
      <c r="A180" s="44">
        <v>25</v>
      </c>
      <c r="B180" s="12" t="s">
        <v>450</v>
      </c>
      <c r="C180" s="13" t="s">
        <v>25</v>
      </c>
      <c r="D180" s="47">
        <v>2</v>
      </c>
      <c r="E180" s="12" t="s">
        <v>449</v>
      </c>
      <c r="F180" s="17" t="s">
        <v>25</v>
      </c>
      <c r="G180" s="47">
        <v>2</v>
      </c>
      <c r="H180" s="90" t="s">
        <v>14</v>
      </c>
      <c r="I180" s="94"/>
      <c r="J180" s="17"/>
      <c r="K180" s="9"/>
      <c r="L180" s="9" t="s">
        <v>13</v>
      </c>
    </row>
    <row r="181" spans="1:12" ht="25.5" x14ac:dyDescent="0.2">
      <c r="A181" s="44">
        <v>26</v>
      </c>
      <c r="B181" s="11" t="s">
        <v>445</v>
      </c>
      <c r="C181" s="14" t="s">
        <v>5</v>
      </c>
      <c r="D181" s="47">
        <v>1.89</v>
      </c>
      <c r="E181" s="11" t="s">
        <v>444</v>
      </c>
      <c r="F181" s="9" t="s">
        <v>25</v>
      </c>
      <c r="G181" s="47">
        <v>1</v>
      </c>
      <c r="H181" s="90" t="s">
        <v>14</v>
      </c>
      <c r="I181" s="107"/>
      <c r="J181" s="9"/>
      <c r="K181" s="14"/>
      <c r="L181" s="9" t="s">
        <v>13</v>
      </c>
    </row>
    <row r="182" spans="1:12" x14ac:dyDescent="0.2">
      <c r="A182" s="44">
        <v>27</v>
      </c>
      <c r="B182" s="11" t="s">
        <v>324</v>
      </c>
      <c r="C182" s="9" t="s">
        <v>5</v>
      </c>
      <c r="D182" s="47">
        <v>1.47</v>
      </c>
      <c r="E182" s="11" t="s">
        <v>322</v>
      </c>
      <c r="F182" s="9" t="s">
        <v>25</v>
      </c>
      <c r="G182" s="47">
        <v>1</v>
      </c>
      <c r="H182" s="14" t="s">
        <v>447</v>
      </c>
      <c r="I182" s="48"/>
      <c r="J182" s="9"/>
      <c r="K182" s="9"/>
      <c r="L182" s="9" t="s">
        <v>13</v>
      </c>
    </row>
    <row r="183" spans="1:12" x14ac:dyDescent="0.2">
      <c r="A183" s="44">
        <v>28</v>
      </c>
      <c r="B183" s="11" t="s">
        <v>323</v>
      </c>
      <c r="C183" s="9" t="s">
        <v>5</v>
      </c>
      <c r="D183" s="47">
        <v>1.68</v>
      </c>
      <c r="E183" s="11" t="s">
        <v>322</v>
      </c>
      <c r="F183" s="9" t="s">
        <v>25</v>
      </c>
      <c r="G183" s="47">
        <v>1</v>
      </c>
      <c r="H183" s="14" t="s">
        <v>447</v>
      </c>
      <c r="I183" s="48"/>
      <c r="J183" s="9"/>
      <c r="K183" s="9"/>
      <c r="L183" s="9" t="s">
        <v>13</v>
      </c>
    </row>
    <row r="184" spans="1:12" ht="25.5" x14ac:dyDescent="0.2">
      <c r="A184" s="44">
        <v>29</v>
      </c>
      <c r="B184" s="11" t="s">
        <v>448</v>
      </c>
      <c r="C184" s="9" t="s">
        <v>5</v>
      </c>
      <c r="D184" s="47">
        <v>3.78</v>
      </c>
      <c r="E184" s="11" t="s">
        <v>471</v>
      </c>
      <c r="F184" s="9" t="s">
        <v>25</v>
      </c>
      <c r="G184" s="47">
        <v>2</v>
      </c>
      <c r="H184" s="14" t="s">
        <v>447</v>
      </c>
      <c r="I184" s="48"/>
      <c r="J184" s="9"/>
      <c r="K184" s="9"/>
      <c r="L184" s="9" t="s">
        <v>13</v>
      </c>
    </row>
    <row r="185" spans="1:12" ht="15.75" x14ac:dyDescent="0.2">
      <c r="A185" s="79"/>
      <c r="B185" s="80" t="s">
        <v>34</v>
      </c>
      <c r="C185" s="79"/>
      <c r="D185" s="79"/>
      <c r="E185" s="79"/>
      <c r="F185" s="79"/>
      <c r="G185" s="79"/>
      <c r="H185" s="81"/>
      <c r="I185" s="108"/>
      <c r="J185" s="79"/>
      <c r="K185" s="79"/>
      <c r="L185" s="79"/>
    </row>
    <row r="186" spans="1:12" x14ac:dyDescent="0.2">
      <c r="A186" s="17" t="s">
        <v>9</v>
      </c>
      <c r="B186" s="11" t="s">
        <v>496</v>
      </c>
      <c r="C186" s="10" t="s">
        <v>78</v>
      </c>
      <c r="D186" s="47">
        <v>1.2</v>
      </c>
      <c r="E186" s="8"/>
      <c r="F186" s="10"/>
      <c r="G186" s="10"/>
      <c r="H186" s="90"/>
      <c r="I186" s="95" t="s">
        <v>436</v>
      </c>
      <c r="J186" s="91" t="s">
        <v>78</v>
      </c>
      <c r="K186" s="47">
        <f>D186</f>
        <v>1.2</v>
      </c>
      <c r="L186" s="9" t="s">
        <v>13</v>
      </c>
    </row>
    <row r="187" spans="1:12" ht="25.5" x14ac:dyDescent="0.2">
      <c r="A187" s="17" t="s">
        <v>10</v>
      </c>
      <c r="B187" s="11" t="s">
        <v>497</v>
      </c>
      <c r="C187" s="10" t="s">
        <v>5</v>
      </c>
      <c r="D187" s="47">
        <f>D167</f>
        <v>18.25</v>
      </c>
      <c r="E187" s="8"/>
      <c r="F187" s="10"/>
      <c r="G187" s="10"/>
      <c r="H187" s="90"/>
      <c r="I187" s="95" t="s">
        <v>427</v>
      </c>
      <c r="J187" s="91" t="s">
        <v>78</v>
      </c>
      <c r="K187" s="47">
        <f>D187*0.5</f>
        <v>9.125</v>
      </c>
      <c r="L187" s="9" t="s">
        <v>13</v>
      </c>
    </row>
    <row r="188" spans="1:12" x14ac:dyDescent="0.2">
      <c r="A188" s="17" t="s">
        <v>11</v>
      </c>
      <c r="B188" s="11" t="s">
        <v>498</v>
      </c>
      <c r="C188" s="10" t="s">
        <v>5</v>
      </c>
      <c r="D188" s="47">
        <v>13</v>
      </c>
      <c r="E188" s="8"/>
      <c r="F188" s="10"/>
      <c r="G188" s="10"/>
      <c r="H188" s="90"/>
      <c r="I188" s="95" t="s">
        <v>178</v>
      </c>
      <c r="J188" s="91" t="s">
        <v>5</v>
      </c>
      <c r="K188" s="47">
        <v>13</v>
      </c>
      <c r="L188" s="9" t="s">
        <v>13</v>
      </c>
    </row>
    <row r="189" spans="1:12" x14ac:dyDescent="0.2">
      <c r="A189" s="17" t="s">
        <v>12</v>
      </c>
      <c r="B189" s="11" t="s">
        <v>499</v>
      </c>
      <c r="C189" s="10" t="s">
        <v>5</v>
      </c>
      <c r="D189" s="47">
        <f>D187*4</f>
        <v>73</v>
      </c>
      <c r="E189" s="8"/>
      <c r="F189" s="10"/>
      <c r="G189" s="10"/>
      <c r="H189" s="90"/>
      <c r="I189" s="95" t="s">
        <v>500</v>
      </c>
      <c r="J189" s="91" t="s">
        <v>477</v>
      </c>
      <c r="K189" s="47"/>
      <c r="L189" s="9" t="s">
        <v>13</v>
      </c>
    </row>
    <row r="190" spans="1:12" x14ac:dyDescent="0.2">
      <c r="A190" s="17" t="s">
        <v>26</v>
      </c>
      <c r="B190" s="11" t="s">
        <v>458</v>
      </c>
      <c r="C190" s="9" t="s">
        <v>5</v>
      </c>
      <c r="D190" s="47">
        <v>12.9</v>
      </c>
      <c r="E190" s="11"/>
      <c r="F190" s="9"/>
      <c r="G190" s="9"/>
      <c r="H190" s="9"/>
      <c r="I190" s="48" t="s">
        <v>175</v>
      </c>
      <c r="J190" s="9" t="s">
        <v>5</v>
      </c>
      <c r="K190" s="47">
        <v>12.9</v>
      </c>
      <c r="L190" s="9" t="s">
        <v>13</v>
      </c>
    </row>
    <row r="191" spans="1:12" x14ac:dyDescent="0.2">
      <c r="A191" s="17" t="s">
        <v>27</v>
      </c>
      <c r="B191" s="18" t="s">
        <v>53</v>
      </c>
      <c r="C191" s="9" t="s">
        <v>22</v>
      </c>
      <c r="D191" s="47">
        <v>5</v>
      </c>
      <c r="E191" s="18"/>
      <c r="F191" s="9"/>
      <c r="G191" s="9"/>
      <c r="H191" s="90"/>
      <c r="I191" s="19" t="s">
        <v>54</v>
      </c>
      <c r="J191" s="9" t="s">
        <v>22</v>
      </c>
      <c r="K191" s="47">
        <v>5</v>
      </c>
      <c r="L191" s="9" t="s">
        <v>13</v>
      </c>
    </row>
    <row r="192" spans="1:12" x14ac:dyDescent="0.2">
      <c r="A192" s="17" t="s">
        <v>28</v>
      </c>
      <c r="B192" s="11" t="s">
        <v>457</v>
      </c>
      <c r="C192" s="9" t="s">
        <v>22</v>
      </c>
      <c r="D192" s="47">
        <v>14</v>
      </c>
      <c r="E192" s="11"/>
      <c r="F192" s="9"/>
      <c r="G192" s="9"/>
      <c r="H192" s="9"/>
      <c r="I192" s="48" t="s">
        <v>51</v>
      </c>
      <c r="J192" s="9" t="s">
        <v>22</v>
      </c>
      <c r="K192" s="47">
        <v>14</v>
      </c>
      <c r="L192" s="9" t="s">
        <v>13</v>
      </c>
    </row>
    <row r="193" spans="1:12" x14ac:dyDescent="0.2">
      <c r="A193" s="17" t="s">
        <v>29</v>
      </c>
      <c r="B193" s="11" t="s">
        <v>451</v>
      </c>
      <c r="C193" s="10" t="s">
        <v>5</v>
      </c>
      <c r="D193" s="47">
        <v>2</v>
      </c>
      <c r="E193" s="8"/>
      <c r="F193" s="10"/>
      <c r="G193" s="10"/>
      <c r="H193" s="14"/>
      <c r="I193" s="95" t="s">
        <v>452</v>
      </c>
      <c r="J193" s="91" t="s">
        <v>5</v>
      </c>
      <c r="K193" s="47">
        <v>2</v>
      </c>
      <c r="L193" s="9" t="s">
        <v>13</v>
      </c>
    </row>
    <row r="194" spans="1:12" ht="25.5" x14ac:dyDescent="0.2">
      <c r="A194" s="17" t="s">
        <v>32</v>
      </c>
      <c r="B194" s="11" t="s">
        <v>505</v>
      </c>
      <c r="C194" s="10" t="s">
        <v>5</v>
      </c>
      <c r="D194" s="47">
        <v>5.25</v>
      </c>
      <c r="E194" s="8"/>
      <c r="F194" s="10"/>
      <c r="G194" s="10"/>
      <c r="H194" s="14"/>
      <c r="I194" s="95" t="s">
        <v>574</v>
      </c>
      <c r="J194" s="91" t="s">
        <v>5</v>
      </c>
      <c r="K194" s="47">
        <f>D194</f>
        <v>5.25</v>
      </c>
      <c r="L194" s="9"/>
    </row>
    <row r="195" spans="1:12" x14ac:dyDescent="0.2">
      <c r="A195" s="17" t="s">
        <v>33</v>
      </c>
      <c r="B195" s="11" t="s">
        <v>459</v>
      </c>
      <c r="C195" s="9" t="s">
        <v>5</v>
      </c>
      <c r="D195" s="47">
        <v>6.25</v>
      </c>
      <c r="E195" s="11"/>
      <c r="F195" s="9"/>
      <c r="G195" s="47"/>
      <c r="H195" s="9"/>
      <c r="I195" s="48" t="s">
        <v>176</v>
      </c>
      <c r="J195" s="9" t="s">
        <v>5</v>
      </c>
      <c r="K195" s="47">
        <v>6.25</v>
      </c>
      <c r="L195" s="9" t="s">
        <v>13</v>
      </c>
    </row>
    <row r="196" spans="1:12" x14ac:dyDescent="0.2">
      <c r="A196" s="17" t="s">
        <v>42</v>
      </c>
      <c r="B196" s="11" t="s">
        <v>460</v>
      </c>
      <c r="C196" s="9" t="s">
        <v>5</v>
      </c>
      <c r="D196" s="47">
        <f>18+8</f>
        <v>26</v>
      </c>
      <c r="E196" s="8"/>
      <c r="F196" s="10"/>
      <c r="G196" s="47"/>
      <c r="H196" s="90"/>
      <c r="I196" s="95" t="s">
        <v>41</v>
      </c>
      <c r="J196" s="91" t="s">
        <v>5</v>
      </c>
      <c r="K196" s="47">
        <v>26</v>
      </c>
      <c r="L196" s="9" t="s">
        <v>13</v>
      </c>
    </row>
    <row r="197" spans="1:12" ht="38.25" x14ac:dyDescent="0.2">
      <c r="A197" s="17" t="s">
        <v>43</v>
      </c>
      <c r="B197" s="11" t="s">
        <v>462</v>
      </c>
      <c r="C197" s="14" t="s">
        <v>5</v>
      </c>
      <c r="D197" s="47" t="s">
        <v>276</v>
      </c>
      <c r="E197" s="11"/>
      <c r="F197" s="9"/>
      <c r="G197" s="10"/>
      <c r="H197" s="90"/>
      <c r="I197" s="48" t="s">
        <v>268</v>
      </c>
      <c r="J197" s="9" t="s">
        <v>269</v>
      </c>
      <c r="K197" s="47" t="s">
        <v>275</v>
      </c>
      <c r="L197" s="9" t="s">
        <v>13</v>
      </c>
    </row>
    <row r="198" spans="1:12" x14ac:dyDescent="0.2">
      <c r="A198" s="17" t="s">
        <v>44</v>
      </c>
      <c r="B198" s="11" t="s">
        <v>463</v>
      </c>
      <c r="C198" s="9" t="s">
        <v>5</v>
      </c>
      <c r="D198" s="47" t="s">
        <v>446</v>
      </c>
      <c r="E198" s="11" t="s">
        <v>322</v>
      </c>
      <c r="F198" s="9" t="s">
        <v>25</v>
      </c>
      <c r="G198" s="9" t="s">
        <v>20</v>
      </c>
      <c r="H198" s="14" t="s">
        <v>447</v>
      </c>
      <c r="I198" s="48"/>
      <c r="J198" s="9"/>
      <c r="K198" s="47"/>
      <c r="L198" s="9" t="s">
        <v>13</v>
      </c>
    </row>
    <row r="199" spans="1:12" x14ac:dyDescent="0.2">
      <c r="A199" s="17" t="s">
        <v>45</v>
      </c>
      <c r="B199" s="11" t="s">
        <v>464</v>
      </c>
      <c r="C199" s="9" t="s">
        <v>5</v>
      </c>
      <c r="D199" s="47" t="s">
        <v>326</v>
      </c>
      <c r="E199" s="11" t="s">
        <v>322</v>
      </c>
      <c r="F199" s="9" t="s">
        <v>25</v>
      </c>
      <c r="G199" s="9" t="s">
        <v>20</v>
      </c>
      <c r="H199" s="14" t="s">
        <v>447</v>
      </c>
      <c r="I199" s="48"/>
      <c r="J199" s="9"/>
      <c r="K199" s="47"/>
      <c r="L199" s="9" t="s">
        <v>13</v>
      </c>
    </row>
    <row r="200" spans="1:12" ht="25.5" x14ac:dyDescent="0.2">
      <c r="A200" s="17" t="s">
        <v>47</v>
      </c>
      <c r="B200" s="11" t="s">
        <v>465</v>
      </c>
      <c r="C200" s="9" t="s">
        <v>5</v>
      </c>
      <c r="D200" s="47" t="s">
        <v>405</v>
      </c>
      <c r="E200" s="11" t="s">
        <v>471</v>
      </c>
      <c r="F200" s="9" t="s">
        <v>25</v>
      </c>
      <c r="G200" s="9" t="s">
        <v>36</v>
      </c>
      <c r="H200" s="14" t="s">
        <v>447</v>
      </c>
      <c r="I200" s="48"/>
      <c r="J200" s="9"/>
      <c r="K200" s="47"/>
      <c r="L200" s="9" t="s">
        <v>13</v>
      </c>
    </row>
    <row r="201" spans="1:12" x14ac:dyDescent="0.2">
      <c r="A201" s="17" t="s">
        <v>48</v>
      </c>
      <c r="B201" s="11" t="s">
        <v>456</v>
      </c>
      <c r="C201" s="9" t="s">
        <v>5</v>
      </c>
      <c r="D201" s="47">
        <v>1</v>
      </c>
      <c r="E201" s="11"/>
      <c r="F201" s="9"/>
      <c r="G201" s="47"/>
      <c r="H201" s="9"/>
      <c r="I201" s="48" t="s">
        <v>440</v>
      </c>
      <c r="J201" s="9" t="s">
        <v>5</v>
      </c>
      <c r="K201" s="47">
        <v>1</v>
      </c>
      <c r="L201" s="9" t="s">
        <v>13</v>
      </c>
    </row>
    <row r="202" spans="1:12" x14ac:dyDescent="0.2">
      <c r="A202" s="17" t="s">
        <v>49</v>
      </c>
      <c r="B202" s="11" t="s">
        <v>455</v>
      </c>
      <c r="C202" s="9" t="s">
        <v>5</v>
      </c>
      <c r="D202" s="47">
        <v>5.22</v>
      </c>
      <c r="E202" s="11"/>
      <c r="F202" s="9"/>
      <c r="G202" s="47"/>
      <c r="H202" s="9"/>
      <c r="I202" s="48" t="s">
        <v>313</v>
      </c>
      <c r="J202" s="9" t="s">
        <v>5</v>
      </c>
      <c r="K202" s="47">
        <v>5.22</v>
      </c>
      <c r="L202" s="9" t="s">
        <v>13</v>
      </c>
    </row>
    <row r="203" spans="1:12" x14ac:dyDescent="0.2">
      <c r="A203" s="17" t="s">
        <v>60</v>
      </c>
      <c r="B203" s="19" t="s">
        <v>453</v>
      </c>
      <c r="C203" s="9" t="s">
        <v>25</v>
      </c>
      <c r="D203" s="47" t="s">
        <v>319</v>
      </c>
      <c r="E203" s="11"/>
      <c r="F203" s="9"/>
      <c r="G203" s="9"/>
      <c r="H203" s="9"/>
      <c r="I203" s="48" t="s">
        <v>454</v>
      </c>
      <c r="J203" s="9" t="s">
        <v>432</v>
      </c>
      <c r="K203" s="47" t="s">
        <v>319</v>
      </c>
      <c r="L203" s="9" t="s">
        <v>13</v>
      </c>
    </row>
    <row r="204" spans="1:12" x14ac:dyDescent="0.2">
      <c r="A204" s="17" t="s">
        <v>61</v>
      </c>
      <c r="B204" s="35" t="s">
        <v>372</v>
      </c>
      <c r="C204" s="9" t="s">
        <v>25</v>
      </c>
      <c r="D204" s="47" t="s">
        <v>107</v>
      </c>
      <c r="E204" s="11"/>
      <c r="F204" s="9"/>
      <c r="G204" s="9"/>
      <c r="H204" s="9"/>
      <c r="I204" s="48" t="s">
        <v>37</v>
      </c>
      <c r="J204" s="9" t="s">
        <v>25</v>
      </c>
      <c r="K204" s="47" t="s">
        <v>107</v>
      </c>
      <c r="L204" s="9" t="s">
        <v>13</v>
      </c>
    </row>
    <row r="205" spans="1:12" x14ac:dyDescent="0.2">
      <c r="A205" s="17" t="s">
        <v>63</v>
      </c>
      <c r="B205" s="11" t="s">
        <v>82</v>
      </c>
      <c r="C205" s="9" t="s">
        <v>25</v>
      </c>
      <c r="D205" s="47" t="s">
        <v>319</v>
      </c>
      <c r="E205" s="11"/>
      <c r="F205" s="9"/>
      <c r="G205" s="9"/>
      <c r="H205" s="9"/>
      <c r="I205" s="48" t="s">
        <v>62</v>
      </c>
      <c r="J205" s="9" t="s">
        <v>25</v>
      </c>
      <c r="K205" s="47" t="s">
        <v>319</v>
      </c>
      <c r="L205" s="9" t="s">
        <v>13</v>
      </c>
    </row>
    <row r="206" spans="1:12" ht="25.5" x14ac:dyDescent="0.2">
      <c r="A206" s="17" t="s">
        <v>183</v>
      </c>
      <c r="B206" s="19" t="s">
        <v>467</v>
      </c>
      <c r="C206" s="14" t="s">
        <v>22</v>
      </c>
      <c r="D206" s="47" t="s">
        <v>107</v>
      </c>
      <c r="E206" s="56"/>
      <c r="F206" s="36"/>
      <c r="G206" s="36"/>
      <c r="H206" s="19"/>
      <c r="I206" s="19" t="s">
        <v>566</v>
      </c>
      <c r="J206" s="14" t="s">
        <v>79</v>
      </c>
      <c r="K206" s="47" t="s">
        <v>80</v>
      </c>
      <c r="L206" s="14" t="s">
        <v>13</v>
      </c>
    </row>
    <row r="207" spans="1:12" ht="38.25" x14ac:dyDescent="0.2">
      <c r="A207" s="17" t="s">
        <v>245</v>
      </c>
      <c r="B207" s="19" t="s">
        <v>468</v>
      </c>
      <c r="C207" s="14" t="s">
        <v>22</v>
      </c>
      <c r="D207" s="47" t="s">
        <v>21</v>
      </c>
      <c r="E207" s="56"/>
      <c r="F207" s="36"/>
      <c r="G207" s="36"/>
      <c r="H207" s="19"/>
      <c r="I207" s="19" t="s">
        <v>81</v>
      </c>
      <c r="J207" s="14" t="s">
        <v>79</v>
      </c>
      <c r="K207" s="47" t="s">
        <v>83</v>
      </c>
      <c r="L207" s="14" t="s">
        <v>13</v>
      </c>
    </row>
    <row r="208" spans="1:12" ht="25.5" x14ac:dyDescent="0.2">
      <c r="A208" s="17" t="s">
        <v>246</v>
      </c>
      <c r="B208" s="19" t="s">
        <v>469</v>
      </c>
      <c r="C208" s="14" t="s">
        <v>22</v>
      </c>
      <c r="D208" s="47" t="s">
        <v>107</v>
      </c>
      <c r="E208" s="56"/>
      <c r="F208" s="36"/>
      <c r="G208" s="36"/>
      <c r="H208" s="19"/>
      <c r="I208" s="19" t="s">
        <v>567</v>
      </c>
      <c r="J208" s="14" t="s">
        <v>79</v>
      </c>
      <c r="K208" s="47" t="s">
        <v>80</v>
      </c>
      <c r="L208" s="14" t="s">
        <v>13</v>
      </c>
    </row>
    <row r="209" spans="1:12" ht="38.25" x14ac:dyDescent="0.2">
      <c r="A209" s="17" t="s">
        <v>247</v>
      </c>
      <c r="B209" s="19" t="s">
        <v>470</v>
      </c>
      <c r="C209" s="14" t="s">
        <v>22</v>
      </c>
      <c r="D209" s="47" t="s">
        <v>21</v>
      </c>
      <c r="E209" s="56"/>
      <c r="F209" s="36"/>
      <c r="G209" s="36"/>
      <c r="H209" s="19"/>
      <c r="I209" s="19" t="s">
        <v>84</v>
      </c>
      <c r="J209" s="14" t="s">
        <v>79</v>
      </c>
      <c r="K209" s="47" t="s">
        <v>83</v>
      </c>
      <c r="L209" s="14" t="s">
        <v>13</v>
      </c>
    </row>
    <row r="210" spans="1:12" ht="38.25" x14ac:dyDescent="0.2">
      <c r="A210" s="17" t="s">
        <v>248</v>
      </c>
      <c r="B210" s="18" t="s">
        <v>206</v>
      </c>
      <c r="C210" s="14" t="s">
        <v>22</v>
      </c>
      <c r="D210" s="47" t="s">
        <v>107</v>
      </c>
      <c r="E210" s="53"/>
      <c r="F210" s="9"/>
      <c r="G210" s="9"/>
      <c r="H210" s="90"/>
      <c r="I210" s="48" t="s">
        <v>213</v>
      </c>
      <c r="J210" s="14" t="s">
        <v>22</v>
      </c>
      <c r="K210" s="47" t="s">
        <v>107</v>
      </c>
      <c r="L210" s="9" t="s">
        <v>13</v>
      </c>
    </row>
    <row r="211" spans="1:12" ht="38.25" x14ac:dyDescent="0.2">
      <c r="A211" s="17" t="s">
        <v>251</v>
      </c>
      <c r="B211" s="18" t="s">
        <v>207</v>
      </c>
      <c r="C211" s="14" t="s">
        <v>22</v>
      </c>
      <c r="D211" s="47" t="s">
        <v>20</v>
      </c>
      <c r="E211" s="53"/>
      <c r="F211" s="9"/>
      <c r="G211" s="9"/>
      <c r="H211" s="90"/>
      <c r="I211" s="48" t="s">
        <v>284</v>
      </c>
      <c r="J211" s="14" t="s">
        <v>354</v>
      </c>
      <c r="K211" s="47" t="s">
        <v>20</v>
      </c>
      <c r="L211" s="9" t="s">
        <v>13</v>
      </c>
    </row>
    <row r="212" spans="1:12" ht="25.5" x14ac:dyDescent="0.2">
      <c r="A212" s="17" t="s">
        <v>254</v>
      </c>
      <c r="B212" s="12" t="s">
        <v>461</v>
      </c>
      <c r="C212" s="13" t="s">
        <v>25</v>
      </c>
      <c r="D212" s="47" t="s">
        <v>20</v>
      </c>
      <c r="E212" s="12"/>
      <c r="F212" s="17"/>
      <c r="G212" s="10"/>
      <c r="H212" s="90"/>
      <c r="I212" s="94" t="s">
        <v>222</v>
      </c>
      <c r="J212" s="17" t="s">
        <v>25</v>
      </c>
      <c r="K212" s="47" t="s">
        <v>36</v>
      </c>
      <c r="L212" s="9" t="s">
        <v>13</v>
      </c>
    </row>
    <row r="213" spans="1:12" x14ac:dyDescent="0.2">
      <c r="A213" s="17" t="s">
        <v>255</v>
      </c>
      <c r="B213" s="12" t="s">
        <v>208</v>
      </c>
      <c r="C213" s="13" t="s">
        <v>25</v>
      </c>
      <c r="D213" s="47" t="s">
        <v>20</v>
      </c>
      <c r="E213" s="53"/>
      <c r="F213" s="21"/>
      <c r="G213" s="21"/>
      <c r="H213" s="110"/>
      <c r="I213" s="94" t="s">
        <v>209</v>
      </c>
      <c r="J213" s="17" t="s">
        <v>25</v>
      </c>
      <c r="K213" s="47" t="s">
        <v>36</v>
      </c>
      <c r="L213" s="9" t="s">
        <v>13</v>
      </c>
    </row>
    <row r="214" spans="1:12" ht="25.5" x14ac:dyDescent="0.2">
      <c r="A214" s="17" t="s">
        <v>256</v>
      </c>
      <c r="B214" s="12" t="s">
        <v>502</v>
      </c>
      <c r="C214" s="13" t="s">
        <v>25</v>
      </c>
      <c r="D214" s="47">
        <v>1</v>
      </c>
      <c r="E214" s="53"/>
      <c r="F214" s="21"/>
      <c r="G214" s="84"/>
      <c r="H214" s="113"/>
      <c r="I214" s="94" t="s">
        <v>501</v>
      </c>
      <c r="J214" s="17" t="s">
        <v>25</v>
      </c>
      <c r="K214" s="47">
        <v>1</v>
      </c>
      <c r="L214" s="9" t="s">
        <v>13</v>
      </c>
    </row>
    <row r="215" spans="1:12" x14ac:dyDescent="0.2">
      <c r="A215" s="17" t="s">
        <v>257</v>
      </c>
      <c r="B215" s="12" t="s">
        <v>504</v>
      </c>
      <c r="C215" s="13" t="s">
        <v>25</v>
      </c>
      <c r="D215" s="47" t="s">
        <v>36</v>
      </c>
      <c r="E215" s="12"/>
      <c r="F215" s="17"/>
      <c r="G215" s="10"/>
      <c r="H215" s="90"/>
      <c r="I215" s="94" t="s">
        <v>503</v>
      </c>
      <c r="J215" s="17" t="s">
        <v>25</v>
      </c>
      <c r="K215" s="47" t="str">
        <f>D215</f>
        <v>2,0</v>
      </c>
      <c r="L215" s="9" t="s">
        <v>13</v>
      </c>
    </row>
    <row r="216" spans="1:12" ht="25.5" x14ac:dyDescent="0.2">
      <c r="A216" s="17" t="s">
        <v>258</v>
      </c>
      <c r="B216" s="11" t="s">
        <v>475</v>
      </c>
      <c r="C216" s="14" t="s">
        <v>25</v>
      </c>
      <c r="D216" s="47" t="s">
        <v>319</v>
      </c>
      <c r="E216" s="35"/>
      <c r="F216" s="14"/>
      <c r="G216" s="43"/>
      <c r="H216" s="9"/>
      <c r="I216" s="48" t="s">
        <v>476</v>
      </c>
      <c r="J216" s="14" t="s">
        <v>25</v>
      </c>
      <c r="K216" s="47" t="s">
        <v>319</v>
      </c>
      <c r="L216" s="9" t="s">
        <v>13</v>
      </c>
    </row>
    <row r="217" spans="1:12" ht="38.25" x14ac:dyDescent="0.2">
      <c r="A217" s="17" t="s">
        <v>263</v>
      </c>
      <c r="B217" s="35" t="s">
        <v>282</v>
      </c>
      <c r="C217" s="14" t="s">
        <v>22</v>
      </c>
      <c r="D217" s="47">
        <v>30</v>
      </c>
      <c r="E217" s="35" t="s">
        <v>442</v>
      </c>
      <c r="F217" s="9" t="s">
        <v>22</v>
      </c>
      <c r="G217" s="9" t="s">
        <v>106</v>
      </c>
      <c r="H217" s="9" t="s">
        <v>14</v>
      </c>
      <c r="I217" s="48" t="s">
        <v>215</v>
      </c>
      <c r="J217" s="14" t="s">
        <v>203</v>
      </c>
      <c r="K217" s="47" t="s">
        <v>443</v>
      </c>
      <c r="L217" s="9" t="s">
        <v>13</v>
      </c>
    </row>
    <row r="218" spans="1:12" ht="38.25" x14ac:dyDescent="0.2">
      <c r="A218" s="17" t="s">
        <v>264</v>
      </c>
      <c r="B218" s="18" t="s">
        <v>216</v>
      </c>
      <c r="C218" s="9" t="s">
        <v>25</v>
      </c>
      <c r="D218" s="47">
        <v>12</v>
      </c>
      <c r="E218" s="35" t="s">
        <v>217</v>
      </c>
      <c r="F218" s="9" t="s">
        <v>25</v>
      </c>
      <c r="G218" s="9" t="s">
        <v>226</v>
      </c>
      <c r="H218" s="9" t="s">
        <v>14</v>
      </c>
      <c r="I218" s="48" t="s">
        <v>508</v>
      </c>
      <c r="J218" s="9" t="s">
        <v>25</v>
      </c>
      <c r="K218" s="47" t="s">
        <v>226</v>
      </c>
      <c r="L218" s="9" t="s">
        <v>13</v>
      </c>
    </row>
    <row r="219" spans="1:12" ht="38.25" x14ac:dyDescent="0.2">
      <c r="A219" s="17" t="s">
        <v>265</v>
      </c>
      <c r="B219" s="18" t="s">
        <v>218</v>
      </c>
      <c r="C219" s="9" t="s">
        <v>25</v>
      </c>
      <c r="D219" s="47" t="s">
        <v>36</v>
      </c>
      <c r="E219" s="35" t="s">
        <v>219</v>
      </c>
      <c r="F219" s="9" t="s">
        <v>25</v>
      </c>
      <c r="G219" s="9" t="s">
        <v>36</v>
      </c>
      <c r="H219" s="9" t="s">
        <v>14</v>
      </c>
      <c r="I219" s="48" t="s">
        <v>509</v>
      </c>
      <c r="J219" s="9" t="s">
        <v>25</v>
      </c>
      <c r="K219" s="47" t="s">
        <v>36</v>
      </c>
      <c r="L219" s="9" t="s">
        <v>13</v>
      </c>
    </row>
    <row r="220" spans="1:12" ht="25.5" x14ac:dyDescent="0.2">
      <c r="A220" s="17" t="s">
        <v>266</v>
      </c>
      <c r="B220" s="35" t="s">
        <v>220</v>
      </c>
      <c r="C220" s="9" t="s">
        <v>25</v>
      </c>
      <c r="D220" s="47">
        <v>7</v>
      </c>
      <c r="E220" s="35" t="s">
        <v>64</v>
      </c>
      <c r="F220" s="9" t="s">
        <v>25</v>
      </c>
      <c r="G220" s="47">
        <v>7</v>
      </c>
      <c r="H220" s="90" t="s">
        <v>14</v>
      </c>
      <c r="I220" s="19" t="s">
        <v>64</v>
      </c>
      <c r="J220" s="9" t="s">
        <v>25</v>
      </c>
      <c r="K220" s="47">
        <v>7</v>
      </c>
      <c r="L220" s="9" t="s">
        <v>13</v>
      </c>
    </row>
    <row r="221" spans="1:12" ht="25.5" x14ac:dyDescent="0.2">
      <c r="A221" s="17" t="s">
        <v>295</v>
      </c>
      <c r="B221" s="11" t="s">
        <v>261</v>
      </c>
      <c r="C221" s="9" t="s">
        <v>5</v>
      </c>
      <c r="D221" s="47" t="s">
        <v>243</v>
      </c>
      <c r="E221" s="53"/>
      <c r="F221" s="9"/>
      <c r="G221" s="9"/>
      <c r="H221" s="9"/>
      <c r="I221" s="48" t="s">
        <v>356</v>
      </c>
      <c r="J221" s="9" t="s">
        <v>23</v>
      </c>
      <c r="K221" s="47" t="s">
        <v>377</v>
      </c>
      <c r="L221" s="9" t="s">
        <v>13</v>
      </c>
    </row>
    <row r="222" spans="1:12" x14ac:dyDescent="0.2">
      <c r="A222" s="17" t="s">
        <v>296</v>
      </c>
      <c r="B222" s="19" t="s">
        <v>466</v>
      </c>
      <c r="C222" s="9" t="s">
        <v>75</v>
      </c>
      <c r="D222" s="47" t="s">
        <v>20</v>
      </c>
      <c r="E222" s="54"/>
      <c r="F222" s="14"/>
      <c r="G222" s="14"/>
      <c r="H222" s="14"/>
      <c r="I222" s="19" t="s">
        <v>210</v>
      </c>
      <c r="J222" s="14" t="s">
        <v>25</v>
      </c>
      <c r="K222" s="47">
        <v>1</v>
      </c>
      <c r="L222" s="14" t="s">
        <v>13</v>
      </c>
    </row>
    <row r="223" spans="1:12" ht="14.25" x14ac:dyDescent="0.2">
      <c r="A223" s="79"/>
      <c r="B223" s="76" t="s">
        <v>267</v>
      </c>
      <c r="C223" s="79"/>
      <c r="D223" s="82"/>
      <c r="E223" s="79"/>
      <c r="F223" s="79"/>
      <c r="G223" s="79"/>
      <c r="H223" s="79"/>
      <c r="I223" s="108"/>
      <c r="J223" s="79"/>
      <c r="K223" s="82"/>
      <c r="L223" s="79"/>
    </row>
    <row r="224" spans="1:12" ht="25.5" x14ac:dyDescent="0.2">
      <c r="A224" s="14">
        <v>1</v>
      </c>
      <c r="B224" s="86" t="s">
        <v>512</v>
      </c>
      <c r="C224" s="85" t="s">
        <v>75</v>
      </c>
      <c r="D224" s="87">
        <v>62</v>
      </c>
      <c r="E224" s="19"/>
      <c r="F224" s="9"/>
      <c r="G224" s="9"/>
      <c r="H224" s="9"/>
      <c r="I224" s="109"/>
      <c r="J224" s="85"/>
      <c r="K224" s="85"/>
      <c r="L224" s="88" t="s">
        <v>513</v>
      </c>
    </row>
    <row r="225" spans="1:12" ht="25.5" customHeight="1" x14ac:dyDescent="0.2">
      <c r="A225" s="135">
        <v>2</v>
      </c>
      <c r="B225" s="138" t="s">
        <v>514</v>
      </c>
      <c r="C225" s="141" t="s">
        <v>515</v>
      </c>
      <c r="D225" s="144">
        <f>38+34</f>
        <v>72</v>
      </c>
      <c r="E225" s="135"/>
      <c r="F225" s="147"/>
      <c r="G225" s="147"/>
      <c r="H225" s="147"/>
      <c r="I225" s="109" t="s">
        <v>516</v>
      </c>
      <c r="J225" s="85" t="s">
        <v>191</v>
      </c>
      <c r="K225" s="116">
        <f>11.2*72/1000</f>
        <v>0.80640000000000001</v>
      </c>
      <c r="L225" s="88" t="s">
        <v>513</v>
      </c>
    </row>
    <row r="226" spans="1:12" ht="38.25" x14ac:dyDescent="0.2">
      <c r="A226" s="136"/>
      <c r="B226" s="139"/>
      <c r="C226" s="142"/>
      <c r="D226" s="145"/>
      <c r="E226" s="136"/>
      <c r="F226" s="148"/>
      <c r="G226" s="148"/>
      <c r="H226" s="148"/>
      <c r="I226" s="109" t="s">
        <v>517</v>
      </c>
      <c r="J226" s="85" t="s">
        <v>191</v>
      </c>
      <c r="K226" s="116">
        <f>3.9*9.3/1000</f>
        <v>3.6270000000000004E-2</v>
      </c>
      <c r="L226" s="88" t="s">
        <v>513</v>
      </c>
    </row>
    <row r="227" spans="1:12" x14ac:dyDescent="0.2">
      <c r="A227" s="137"/>
      <c r="B227" s="140"/>
      <c r="C227" s="143"/>
      <c r="D227" s="146"/>
      <c r="E227" s="137"/>
      <c r="F227" s="149"/>
      <c r="G227" s="149"/>
      <c r="H227" s="149"/>
      <c r="I227" s="109" t="s">
        <v>518</v>
      </c>
      <c r="J227" s="85" t="s">
        <v>75</v>
      </c>
      <c r="K227" s="116">
        <v>62</v>
      </c>
      <c r="L227" s="88" t="s">
        <v>513</v>
      </c>
    </row>
    <row r="228" spans="1:12" x14ac:dyDescent="0.2">
      <c r="A228" s="14">
        <v>3</v>
      </c>
      <c r="B228" s="89" t="s">
        <v>519</v>
      </c>
      <c r="C228" s="88" t="s">
        <v>5</v>
      </c>
      <c r="D228" s="87">
        <f>0.152*3.14*72</f>
        <v>34.364159999999998</v>
      </c>
      <c r="E228" s="19"/>
      <c r="F228" s="9"/>
      <c r="G228" s="10"/>
      <c r="H228" s="90"/>
      <c r="I228" s="109" t="s">
        <v>520</v>
      </c>
      <c r="J228" s="85" t="s">
        <v>23</v>
      </c>
      <c r="K228" s="116"/>
      <c r="L228" s="88" t="s">
        <v>513</v>
      </c>
    </row>
    <row r="229" spans="1:12" ht="38.25" x14ac:dyDescent="0.2">
      <c r="A229" s="14">
        <v>4</v>
      </c>
      <c r="B229" s="11" t="s">
        <v>396</v>
      </c>
      <c r="C229" s="9" t="s">
        <v>88</v>
      </c>
      <c r="D229" s="9" t="s">
        <v>20</v>
      </c>
      <c r="E229" s="11"/>
      <c r="F229" s="9"/>
      <c r="G229" s="10"/>
      <c r="H229" s="90"/>
      <c r="I229" s="48" t="s">
        <v>395</v>
      </c>
      <c r="J229" s="9" t="s">
        <v>88</v>
      </c>
      <c r="K229" s="9" t="s">
        <v>20</v>
      </c>
      <c r="L229" s="9" t="s">
        <v>13</v>
      </c>
    </row>
    <row r="230" spans="1:12" ht="25.5" x14ac:dyDescent="0.2">
      <c r="A230" s="14">
        <v>5</v>
      </c>
      <c r="B230" s="11" t="s">
        <v>130</v>
      </c>
      <c r="C230" s="9" t="s">
        <v>25</v>
      </c>
      <c r="D230" s="9" t="s">
        <v>20</v>
      </c>
      <c r="E230" s="11"/>
      <c r="F230" s="9"/>
      <c r="G230" s="9"/>
      <c r="H230" s="9"/>
      <c r="I230" s="95"/>
      <c r="J230" s="14"/>
      <c r="K230" s="9"/>
      <c r="L230" s="9" t="s">
        <v>13</v>
      </c>
    </row>
    <row r="231" spans="1:12" x14ac:dyDescent="0.2">
      <c r="A231" s="14">
        <v>6</v>
      </c>
      <c r="B231" s="12" t="s">
        <v>69</v>
      </c>
      <c r="C231" s="14" t="s">
        <v>25</v>
      </c>
      <c r="D231" s="9" t="s">
        <v>106</v>
      </c>
      <c r="E231" s="9"/>
      <c r="F231" s="9"/>
      <c r="G231" s="9"/>
      <c r="H231" s="9"/>
      <c r="I231" s="48"/>
      <c r="J231" s="9"/>
      <c r="K231" s="9"/>
      <c r="L231" s="9" t="s">
        <v>13</v>
      </c>
    </row>
    <row r="232" spans="1:12" ht="25.5" x14ac:dyDescent="0.2">
      <c r="A232" s="14">
        <v>7</v>
      </c>
      <c r="B232" s="12" t="s">
        <v>70</v>
      </c>
      <c r="C232" s="9" t="s">
        <v>30</v>
      </c>
      <c r="D232" s="9" t="s">
        <v>73</v>
      </c>
      <c r="E232" s="11"/>
      <c r="F232" s="9"/>
      <c r="G232" s="9"/>
      <c r="H232" s="9"/>
      <c r="I232" s="48"/>
      <c r="J232" s="9"/>
      <c r="K232" s="9"/>
      <c r="L232" s="9" t="s">
        <v>13</v>
      </c>
    </row>
    <row r="233" spans="1:12" ht="15.75" customHeight="1" x14ac:dyDescent="0.2">
      <c r="A233" s="14">
        <v>8</v>
      </c>
      <c r="B233" s="12" t="s">
        <v>71</v>
      </c>
      <c r="C233" s="9" t="s">
        <v>5</v>
      </c>
      <c r="D233" s="9" t="s">
        <v>74</v>
      </c>
      <c r="E233" s="11"/>
      <c r="F233" s="9"/>
      <c r="G233" s="9"/>
      <c r="H233" s="9"/>
      <c r="I233" s="48"/>
      <c r="J233" s="9"/>
      <c r="K233" s="9"/>
      <c r="L233" s="9" t="s">
        <v>13</v>
      </c>
    </row>
    <row r="234" spans="1:12" ht="25.5" x14ac:dyDescent="0.2">
      <c r="A234" s="14">
        <v>9</v>
      </c>
      <c r="B234" s="11" t="s">
        <v>31</v>
      </c>
      <c r="C234" s="9" t="s">
        <v>30</v>
      </c>
      <c r="D234" s="9" t="s">
        <v>73</v>
      </c>
      <c r="E234" s="9"/>
      <c r="F234" s="9"/>
      <c r="G234" s="9"/>
      <c r="H234" s="9"/>
      <c r="I234" s="48"/>
      <c r="J234" s="9"/>
      <c r="K234" s="9"/>
      <c r="L234" s="9" t="s">
        <v>13</v>
      </c>
    </row>
    <row r="235" spans="1:12" ht="19.5" customHeight="1" x14ac:dyDescent="0.2">
      <c r="A235" s="15" t="s">
        <v>572</v>
      </c>
      <c r="B235" s="5"/>
      <c r="C235" s="6"/>
      <c r="D235" s="6"/>
      <c r="E235" s="16"/>
      <c r="F235" s="16"/>
      <c r="G235" s="16"/>
      <c r="H235" s="16"/>
      <c r="I235" s="16"/>
      <c r="J235" s="120"/>
      <c r="K235" s="16"/>
      <c r="L235" s="16"/>
    </row>
    <row r="236" spans="1:12" ht="15.75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121"/>
      <c r="K236" s="7"/>
      <c r="L236" s="7"/>
    </row>
    <row r="237" spans="1:12" ht="15.75" x14ac:dyDescent="0.25">
      <c r="B237" s="129" t="s">
        <v>24</v>
      </c>
      <c r="C237" s="129"/>
      <c r="D237" s="129"/>
      <c r="E237" s="129"/>
    </row>
    <row r="239" spans="1:12" ht="15.75" x14ac:dyDescent="0.25">
      <c r="A239" s="7"/>
      <c r="B239" s="129" t="s">
        <v>511</v>
      </c>
      <c r="C239" s="129"/>
      <c r="D239" s="129"/>
      <c r="E239" s="129"/>
      <c r="F239" s="7"/>
      <c r="G239" s="7"/>
      <c r="H239" s="7"/>
      <c r="I239" s="7"/>
      <c r="J239" s="121"/>
      <c r="K239" s="7"/>
      <c r="L239" s="7"/>
    </row>
    <row r="240" spans="1:12" ht="15.75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121"/>
      <c r="K240" s="7"/>
      <c r="L240" s="7"/>
    </row>
    <row r="241" spans="1:12" ht="15.75" x14ac:dyDescent="0.25">
      <c r="A241" s="7"/>
      <c r="H241" s="7"/>
      <c r="I241" s="7"/>
      <c r="J241" s="121"/>
      <c r="K241" s="7"/>
      <c r="L241" s="7"/>
    </row>
  </sheetData>
  <mergeCells count="21">
    <mergeCell ref="F225:F227"/>
    <mergeCell ref="G225:G227"/>
    <mergeCell ref="H225:H227"/>
    <mergeCell ref="H4:L4"/>
    <mergeCell ref="H1:L1"/>
    <mergeCell ref="A3:C3"/>
    <mergeCell ref="H3:O3"/>
    <mergeCell ref="B239:E239"/>
    <mergeCell ref="A7:L7"/>
    <mergeCell ref="C8:D8"/>
    <mergeCell ref="E8:H8"/>
    <mergeCell ref="B237:E237"/>
    <mergeCell ref="I8:L8"/>
    <mergeCell ref="A8:A9"/>
    <mergeCell ref="B8:B9"/>
    <mergeCell ref="A225:A227"/>
    <mergeCell ref="B225:B227"/>
    <mergeCell ref="C225:C227"/>
    <mergeCell ref="D225:D227"/>
    <mergeCell ref="E225:E227"/>
    <mergeCell ref="A6:L6"/>
  </mergeCells>
  <phoneticPr fontId="0" type="noConversion"/>
  <printOptions horizontalCentered="1"/>
  <pageMargins left="0" right="0" top="0.17" bottom="0.17" header="0.17" footer="0.16"/>
  <pageSetup paperSize="9" scale="83" fitToHeight="0" orientation="landscape" r:id="rId1"/>
  <headerFooter alignWithMargins="0"/>
  <rowBreaks count="6" manualBreakCount="6">
    <brk id="30" max="11" man="1"/>
    <brk id="54" max="11" man="1"/>
    <brk id="85" max="11" man="1"/>
    <brk id="114" max="11" man="1"/>
    <brk id="137" max="11" man="1"/>
    <brk id="20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8"/>
  <sheetViews>
    <sheetView tabSelected="1" view="pageBreakPreview" topLeftCell="A40" zoomScale="120" zoomScaleNormal="75" zoomScaleSheetLayoutView="120" workbookViewId="0">
      <selection activeCell="I51" sqref="I51"/>
    </sheetView>
  </sheetViews>
  <sheetFormatPr defaultRowHeight="12.75" outlineLevelRow="1" x14ac:dyDescent="0.2"/>
  <cols>
    <col min="1" max="1" width="6.28515625" customWidth="1"/>
    <col min="2" max="2" width="48.140625" customWidth="1"/>
    <col min="3" max="4" width="7.5703125" customWidth="1"/>
    <col min="5" max="5" width="25.140625" customWidth="1"/>
    <col min="6" max="6" width="5.7109375" customWidth="1"/>
    <col min="7" max="7" width="7.5703125" customWidth="1"/>
    <col min="8" max="8" width="9.42578125" customWidth="1"/>
    <col min="9" max="9" width="34.7109375" customWidth="1"/>
    <col min="10" max="10" width="6.5703125" style="122" customWidth="1"/>
    <col min="11" max="11" width="6.7109375" customWidth="1"/>
    <col min="12" max="12" width="10.5703125" customWidth="1"/>
    <col min="13" max="13" width="26.85546875" customWidth="1"/>
  </cols>
  <sheetData>
    <row r="1" spans="1:15" ht="16.5" outlineLevel="1" x14ac:dyDescent="0.25">
      <c r="A1" s="22"/>
      <c r="B1" s="23"/>
      <c r="C1" s="24"/>
      <c r="D1" s="25"/>
      <c r="E1" s="26"/>
      <c r="F1" s="27"/>
      <c r="G1" s="27"/>
      <c r="H1" s="150" t="s">
        <v>17</v>
      </c>
      <c r="I1" s="150"/>
      <c r="J1" s="150"/>
      <c r="K1" s="150"/>
      <c r="L1" s="150"/>
      <c r="M1" s="28"/>
      <c r="N1" s="28"/>
      <c r="O1" s="28"/>
    </row>
    <row r="2" spans="1:15" ht="16.5" outlineLevel="1" x14ac:dyDescent="0.25">
      <c r="A2" s="125"/>
      <c r="B2" s="23"/>
      <c r="C2" s="24"/>
      <c r="D2" s="25"/>
      <c r="E2" s="26"/>
      <c r="F2" s="27"/>
      <c r="G2" s="27"/>
      <c r="H2" s="30" t="s">
        <v>18</v>
      </c>
      <c r="I2" s="30"/>
      <c r="J2" s="119"/>
      <c r="K2" s="30"/>
      <c r="L2" s="30"/>
      <c r="M2" s="30"/>
      <c r="N2" s="28"/>
      <c r="O2" s="28"/>
    </row>
    <row r="3" spans="1:15" ht="16.5" outlineLevel="1" x14ac:dyDescent="0.2">
      <c r="A3" s="127"/>
      <c r="B3" s="127"/>
      <c r="C3" s="127"/>
      <c r="D3" s="25"/>
      <c r="E3" s="26"/>
      <c r="F3" s="27"/>
      <c r="G3" s="27"/>
      <c r="H3" s="128" t="s">
        <v>19</v>
      </c>
      <c r="I3" s="128"/>
      <c r="J3" s="128"/>
      <c r="K3" s="128"/>
      <c r="L3" s="128"/>
      <c r="M3" s="128"/>
      <c r="N3" s="128"/>
      <c r="O3" s="128"/>
    </row>
    <row r="4" spans="1:15" ht="16.5" x14ac:dyDescent="0.25">
      <c r="A4" s="125"/>
      <c r="B4" s="23"/>
      <c r="C4" s="24"/>
      <c r="D4" s="25"/>
      <c r="E4" s="26"/>
      <c r="F4" s="27"/>
      <c r="G4" s="27"/>
      <c r="H4" s="128" t="s">
        <v>538</v>
      </c>
      <c r="I4" s="128"/>
      <c r="J4" s="128"/>
      <c r="K4" s="128"/>
      <c r="L4" s="128"/>
      <c r="M4" s="28"/>
      <c r="N4" s="28"/>
      <c r="O4" s="28"/>
    </row>
    <row r="5" spans="1:15" ht="17.25" customHeight="1" x14ac:dyDescent="0.25">
      <c r="A5" s="124"/>
      <c r="B5" s="32"/>
      <c r="C5" s="33"/>
      <c r="D5" s="25"/>
      <c r="E5" s="26"/>
      <c r="F5" s="27"/>
      <c r="G5" s="27"/>
      <c r="H5" s="124"/>
      <c r="I5" s="124"/>
      <c r="J5" s="119"/>
      <c r="K5" s="124"/>
      <c r="L5" s="124"/>
      <c r="M5" s="28"/>
      <c r="N5" s="28"/>
      <c r="O5" s="28"/>
    </row>
    <row r="6" spans="1:15" s="1" customFormat="1" ht="18.75" customHeight="1" x14ac:dyDescent="0.2">
      <c r="A6" s="130" t="s">
        <v>15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34"/>
      <c r="N6" s="34"/>
      <c r="O6" s="34"/>
    </row>
    <row r="7" spans="1:15" s="1" customFormat="1" ht="18.75" customHeight="1" x14ac:dyDescent="0.2">
      <c r="A7" s="130" t="s">
        <v>597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34"/>
      <c r="N7" s="34"/>
      <c r="O7" s="34"/>
    </row>
    <row r="8" spans="1:15" s="1" customFormat="1" ht="16.5" customHeight="1" x14ac:dyDescent="0.2">
      <c r="A8" s="134"/>
      <c r="B8" s="134" t="s">
        <v>0</v>
      </c>
      <c r="C8" s="131"/>
      <c r="D8" s="132"/>
      <c r="E8" s="131" t="s">
        <v>3</v>
      </c>
      <c r="F8" s="133"/>
      <c r="G8" s="133"/>
      <c r="H8" s="132"/>
      <c r="I8" s="134" t="s">
        <v>7</v>
      </c>
      <c r="J8" s="134"/>
      <c r="K8" s="134"/>
      <c r="L8" s="134"/>
    </row>
    <row r="9" spans="1:15" s="1" customFormat="1" ht="25.5" customHeight="1" x14ac:dyDescent="0.2">
      <c r="A9" s="134"/>
      <c r="B9" s="134"/>
      <c r="C9" s="126" t="s">
        <v>6</v>
      </c>
      <c r="D9" s="126" t="s">
        <v>1</v>
      </c>
      <c r="E9" s="126" t="s">
        <v>2</v>
      </c>
      <c r="F9" s="126" t="s">
        <v>4</v>
      </c>
      <c r="G9" s="126" t="s">
        <v>1</v>
      </c>
      <c r="H9" s="3" t="s">
        <v>8</v>
      </c>
      <c r="I9" s="126" t="s">
        <v>2</v>
      </c>
      <c r="J9" s="126" t="s">
        <v>4</v>
      </c>
      <c r="K9" s="126" t="s">
        <v>1</v>
      </c>
      <c r="L9" s="4" t="s">
        <v>16</v>
      </c>
    </row>
    <row r="10" spans="1:15" ht="15.75" x14ac:dyDescent="0.2">
      <c r="A10" s="78"/>
      <c r="B10" s="68" t="s">
        <v>474</v>
      </c>
      <c r="C10" s="78"/>
      <c r="D10" s="78"/>
      <c r="E10" s="78"/>
      <c r="F10" s="78"/>
      <c r="G10" s="78"/>
      <c r="H10" s="78"/>
      <c r="I10" s="78"/>
      <c r="J10" s="68"/>
      <c r="K10" s="78"/>
      <c r="L10" s="78"/>
    </row>
    <row r="11" spans="1:15" ht="13.5" customHeight="1" x14ac:dyDescent="0.2">
      <c r="A11" s="75"/>
      <c r="B11" s="76" t="s">
        <v>35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5" ht="25.5" x14ac:dyDescent="0.2">
      <c r="A12" s="17" t="s">
        <v>9</v>
      </c>
      <c r="B12" s="11" t="s">
        <v>304</v>
      </c>
      <c r="C12" s="17" t="s">
        <v>5</v>
      </c>
      <c r="D12" s="9" t="s">
        <v>106</v>
      </c>
      <c r="E12" s="12" t="s">
        <v>164</v>
      </c>
      <c r="F12" s="17" t="s">
        <v>5</v>
      </c>
      <c r="G12" s="9" t="s">
        <v>106</v>
      </c>
      <c r="H12" s="9" t="s">
        <v>14</v>
      </c>
      <c r="I12" s="59"/>
      <c r="J12" s="115"/>
      <c r="K12" s="114"/>
      <c r="L12" s="43" t="s">
        <v>13</v>
      </c>
    </row>
    <row r="13" spans="1:15" s="20" customFormat="1" ht="26.25" customHeight="1" x14ac:dyDescent="0.2">
      <c r="A13" s="17" t="s">
        <v>10</v>
      </c>
      <c r="B13" s="11" t="s">
        <v>185</v>
      </c>
      <c r="C13" s="123" t="s">
        <v>25</v>
      </c>
      <c r="D13" s="123" t="s">
        <v>226</v>
      </c>
      <c r="E13" s="8" t="s">
        <v>186</v>
      </c>
      <c r="F13" s="123" t="s">
        <v>25</v>
      </c>
      <c r="G13" s="123" t="s">
        <v>522</v>
      </c>
      <c r="H13" s="93" t="s">
        <v>525</v>
      </c>
      <c r="I13" s="63"/>
      <c r="J13" s="123"/>
      <c r="K13" s="123"/>
      <c r="L13" s="9" t="s">
        <v>13</v>
      </c>
    </row>
    <row r="14" spans="1:15" ht="25.5" x14ac:dyDescent="0.2">
      <c r="A14" s="17" t="s">
        <v>11</v>
      </c>
      <c r="B14" s="11" t="s">
        <v>305</v>
      </c>
      <c r="C14" s="9" t="s">
        <v>22</v>
      </c>
      <c r="D14" s="55">
        <f>3.2*5</f>
        <v>16</v>
      </c>
      <c r="E14" s="8" t="s">
        <v>306</v>
      </c>
      <c r="F14" s="123" t="s">
        <v>5</v>
      </c>
      <c r="G14" s="123" t="s">
        <v>307</v>
      </c>
      <c r="H14" s="14" t="s">
        <v>14</v>
      </c>
      <c r="I14" s="63"/>
      <c r="J14" s="123"/>
      <c r="K14" s="123"/>
      <c r="L14" s="9" t="s">
        <v>13</v>
      </c>
    </row>
    <row r="15" spans="1:15" ht="31.5" customHeight="1" x14ac:dyDescent="0.2">
      <c r="A15" s="17" t="s">
        <v>12</v>
      </c>
      <c r="B15" s="11" t="s">
        <v>187</v>
      </c>
      <c r="C15" s="123" t="s">
        <v>5</v>
      </c>
      <c r="D15" s="55">
        <f>5*2</f>
        <v>10</v>
      </c>
      <c r="E15" s="8" t="s">
        <v>179</v>
      </c>
      <c r="F15" s="123" t="s">
        <v>5</v>
      </c>
      <c r="G15" s="123" t="s">
        <v>21</v>
      </c>
      <c r="H15" s="14" t="s">
        <v>14</v>
      </c>
      <c r="I15" s="63"/>
      <c r="J15" s="123"/>
      <c r="K15" s="123"/>
      <c r="L15" s="9" t="s">
        <v>13</v>
      </c>
    </row>
    <row r="16" spans="1:15" ht="30" customHeight="1" x14ac:dyDescent="0.2">
      <c r="A16" s="17" t="s">
        <v>26</v>
      </c>
      <c r="B16" s="19" t="s">
        <v>159</v>
      </c>
      <c r="C16" s="9" t="s">
        <v>25</v>
      </c>
      <c r="D16" s="9" t="s">
        <v>227</v>
      </c>
      <c r="E16" s="11" t="s">
        <v>228</v>
      </c>
      <c r="F16" s="9" t="s">
        <v>229</v>
      </c>
      <c r="G16" s="9" t="s">
        <v>230</v>
      </c>
      <c r="H16" s="9" t="s">
        <v>527</v>
      </c>
      <c r="I16" s="64"/>
      <c r="J16" s="9"/>
      <c r="K16" s="9"/>
      <c r="L16" s="9" t="s">
        <v>13</v>
      </c>
    </row>
    <row r="17" spans="1:12" ht="38.25" x14ac:dyDescent="0.2">
      <c r="A17" s="17" t="s">
        <v>27</v>
      </c>
      <c r="B17" s="12" t="s">
        <v>308</v>
      </c>
      <c r="C17" s="17" t="s">
        <v>5</v>
      </c>
      <c r="D17" s="17" t="s">
        <v>227</v>
      </c>
      <c r="E17" s="12" t="s">
        <v>188</v>
      </c>
      <c r="F17" s="17" t="s">
        <v>189</v>
      </c>
      <c r="G17" s="17" t="s">
        <v>521</v>
      </c>
      <c r="H17" s="14" t="s">
        <v>526</v>
      </c>
      <c r="I17" s="65"/>
      <c r="J17" s="17"/>
      <c r="K17" s="17"/>
      <c r="L17" s="43" t="s">
        <v>13</v>
      </c>
    </row>
    <row r="18" spans="1:12" ht="25.5" x14ac:dyDescent="0.2">
      <c r="A18" s="17" t="s">
        <v>28</v>
      </c>
      <c r="B18" s="11" t="s">
        <v>50</v>
      </c>
      <c r="C18" s="9" t="s">
        <v>22</v>
      </c>
      <c r="D18" s="9" t="s">
        <v>231</v>
      </c>
      <c r="E18" s="11" t="s">
        <v>51</v>
      </c>
      <c r="F18" s="9" t="s">
        <v>22</v>
      </c>
      <c r="G18" s="9" t="s">
        <v>231</v>
      </c>
      <c r="H18" s="9" t="s">
        <v>14</v>
      </c>
      <c r="I18" s="66"/>
      <c r="J18" s="9"/>
      <c r="K18" s="9"/>
      <c r="L18" s="9" t="s">
        <v>13</v>
      </c>
    </row>
    <row r="19" spans="1:12" ht="25.5" x14ac:dyDescent="0.2">
      <c r="A19" s="17" t="s">
        <v>29</v>
      </c>
      <c r="B19" s="11" t="s">
        <v>157</v>
      </c>
      <c r="C19" s="9" t="s">
        <v>5</v>
      </c>
      <c r="D19" s="9" t="s">
        <v>232</v>
      </c>
      <c r="E19" s="48" t="s">
        <v>158</v>
      </c>
      <c r="F19" s="9" t="s">
        <v>5</v>
      </c>
      <c r="G19" s="9" t="s">
        <v>232</v>
      </c>
      <c r="H19" s="9" t="s">
        <v>14</v>
      </c>
      <c r="I19" s="65"/>
      <c r="J19" s="9"/>
      <c r="K19" s="9"/>
      <c r="L19" s="9" t="s">
        <v>13</v>
      </c>
    </row>
    <row r="20" spans="1:12" ht="25.5" x14ac:dyDescent="0.2">
      <c r="A20" s="17" t="s">
        <v>32</v>
      </c>
      <c r="B20" s="11" t="s">
        <v>174</v>
      </c>
      <c r="C20" s="9" t="s">
        <v>5</v>
      </c>
      <c r="D20" s="9" t="s">
        <v>233</v>
      </c>
      <c r="E20" s="11" t="s">
        <v>175</v>
      </c>
      <c r="F20" s="9" t="s">
        <v>5</v>
      </c>
      <c r="G20" s="9" t="s">
        <v>233</v>
      </c>
      <c r="H20" s="9" t="s">
        <v>14</v>
      </c>
      <c r="I20" s="64"/>
      <c r="J20" s="9"/>
      <c r="K20" s="9"/>
      <c r="L20" s="9" t="s">
        <v>13</v>
      </c>
    </row>
    <row r="21" spans="1:12" ht="25.5" x14ac:dyDescent="0.2">
      <c r="A21" s="17" t="s">
        <v>33</v>
      </c>
      <c r="B21" s="11" t="s">
        <v>309</v>
      </c>
      <c r="C21" s="9" t="s">
        <v>5</v>
      </c>
      <c r="D21" s="47">
        <v>18.32</v>
      </c>
      <c r="E21" s="11" t="s">
        <v>176</v>
      </c>
      <c r="F21" s="9" t="s">
        <v>5</v>
      </c>
      <c r="G21" s="47">
        <v>18.32</v>
      </c>
      <c r="H21" s="9" t="s">
        <v>14</v>
      </c>
      <c r="I21" s="67"/>
      <c r="J21" s="9"/>
      <c r="K21" s="9"/>
      <c r="L21" s="9" t="s">
        <v>13</v>
      </c>
    </row>
    <row r="22" spans="1:12" ht="25.5" x14ac:dyDescent="0.2">
      <c r="A22" s="17" t="s">
        <v>42</v>
      </c>
      <c r="B22" s="11" t="s">
        <v>310</v>
      </c>
      <c r="C22" s="9" t="s">
        <v>22</v>
      </c>
      <c r="D22" s="9" t="s">
        <v>287</v>
      </c>
      <c r="E22" s="11" t="s">
        <v>156</v>
      </c>
      <c r="F22" s="123" t="s">
        <v>5</v>
      </c>
      <c r="G22" s="9" t="s">
        <v>20</v>
      </c>
      <c r="H22" s="9" t="s">
        <v>14</v>
      </c>
      <c r="I22" s="67"/>
      <c r="J22" s="9"/>
      <c r="K22" s="9"/>
      <c r="L22" s="9" t="s">
        <v>13</v>
      </c>
    </row>
    <row r="23" spans="1:12" ht="25.5" x14ac:dyDescent="0.2">
      <c r="A23" s="17" t="s">
        <v>43</v>
      </c>
      <c r="B23" s="12" t="s">
        <v>311</v>
      </c>
      <c r="C23" s="17" t="s">
        <v>5</v>
      </c>
      <c r="D23" s="47">
        <v>18.32</v>
      </c>
      <c r="E23" s="12" t="s">
        <v>259</v>
      </c>
      <c r="F23" s="17" t="s">
        <v>211</v>
      </c>
      <c r="G23" s="47">
        <v>0.8</v>
      </c>
      <c r="H23" s="123" t="s">
        <v>14</v>
      </c>
      <c r="I23" s="57"/>
      <c r="J23" s="37"/>
      <c r="K23" s="37"/>
      <c r="L23" s="17" t="s">
        <v>13</v>
      </c>
    </row>
    <row r="24" spans="1:12" ht="25.5" x14ac:dyDescent="0.2">
      <c r="A24" s="17" t="s">
        <v>44</v>
      </c>
      <c r="B24" s="11" t="s">
        <v>177</v>
      </c>
      <c r="C24" s="9" t="s">
        <v>5</v>
      </c>
      <c r="D24" s="9" t="s">
        <v>21</v>
      </c>
      <c r="E24" s="11" t="s">
        <v>178</v>
      </c>
      <c r="F24" s="9" t="s">
        <v>5</v>
      </c>
      <c r="G24" s="9" t="s">
        <v>21</v>
      </c>
      <c r="H24" s="9" t="s">
        <v>14</v>
      </c>
      <c r="I24" s="59"/>
      <c r="J24" s="9"/>
      <c r="K24" s="9"/>
      <c r="L24" s="9" t="s">
        <v>13</v>
      </c>
    </row>
    <row r="25" spans="1:12" ht="25.5" x14ac:dyDescent="0.2">
      <c r="A25" s="17" t="s">
        <v>45</v>
      </c>
      <c r="B25" s="11" t="s">
        <v>160</v>
      </c>
      <c r="C25" s="9" t="s">
        <v>25</v>
      </c>
      <c r="D25" s="9" t="s">
        <v>194</v>
      </c>
      <c r="E25" s="11" t="s">
        <v>37</v>
      </c>
      <c r="F25" s="9" t="s">
        <v>25</v>
      </c>
      <c r="G25" s="9" t="s">
        <v>194</v>
      </c>
      <c r="H25" s="9" t="s">
        <v>14</v>
      </c>
      <c r="I25" s="51"/>
      <c r="J25" s="9"/>
      <c r="K25" s="9"/>
      <c r="L25" s="9" t="s">
        <v>13</v>
      </c>
    </row>
    <row r="26" spans="1:12" ht="25.5" x14ac:dyDescent="0.2">
      <c r="A26" s="17" t="s">
        <v>47</v>
      </c>
      <c r="B26" s="11" t="s">
        <v>161</v>
      </c>
      <c r="C26" s="9" t="s">
        <v>25</v>
      </c>
      <c r="D26" s="9" t="s">
        <v>87</v>
      </c>
      <c r="E26" s="11" t="s">
        <v>62</v>
      </c>
      <c r="F26" s="9" t="s">
        <v>25</v>
      </c>
      <c r="G26" s="9" t="s">
        <v>87</v>
      </c>
      <c r="H26" s="9" t="s">
        <v>14</v>
      </c>
      <c r="I26" s="51"/>
      <c r="J26" s="9"/>
      <c r="K26" s="9"/>
      <c r="L26" s="9" t="s">
        <v>13</v>
      </c>
    </row>
    <row r="27" spans="1:12" ht="25.5" x14ac:dyDescent="0.2">
      <c r="A27" s="17" t="s">
        <v>48</v>
      </c>
      <c r="B27" s="11" t="s">
        <v>533</v>
      </c>
      <c r="C27" s="9" t="s">
        <v>25</v>
      </c>
      <c r="D27" s="9" t="s">
        <v>20</v>
      </c>
      <c r="E27" s="11" t="s">
        <v>40</v>
      </c>
      <c r="F27" s="9" t="s">
        <v>25</v>
      </c>
      <c r="G27" s="9" t="s">
        <v>20</v>
      </c>
      <c r="H27" s="9" t="s">
        <v>38</v>
      </c>
      <c r="I27" s="51"/>
      <c r="J27" s="9"/>
      <c r="K27" s="9"/>
      <c r="L27" s="9" t="s">
        <v>13</v>
      </c>
    </row>
    <row r="28" spans="1:12" ht="25.5" x14ac:dyDescent="0.2">
      <c r="A28" s="17" t="s">
        <v>49</v>
      </c>
      <c r="B28" s="18" t="s">
        <v>162</v>
      </c>
      <c r="C28" s="9" t="s">
        <v>22</v>
      </c>
      <c r="D28" s="9" t="s">
        <v>234</v>
      </c>
      <c r="E28" s="18" t="s">
        <v>54</v>
      </c>
      <c r="F28" s="9" t="s">
        <v>22</v>
      </c>
      <c r="G28" s="9" t="s">
        <v>234</v>
      </c>
      <c r="H28" s="123" t="s">
        <v>14</v>
      </c>
      <c r="I28" s="50"/>
      <c r="J28" s="9"/>
      <c r="K28" s="9"/>
      <c r="L28" s="9" t="s">
        <v>13</v>
      </c>
    </row>
    <row r="29" spans="1:12" ht="25.5" x14ac:dyDescent="0.2">
      <c r="A29" s="17" t="s">
        <v>60</v>
      </c>
      <c r="B29" s="18" t="s">
        <v>320</v>
      </c>
      <c r="C29" s="9" t="s">
        <v>22</v>
      </c>
      <c r="D29" s="9" t="s">
        <v>249</v>
      </c>
      <c r="E29" s="18" t="s">
        <v>163</v>
      </c>
      <c r="F29" s="9" t="s">
        <v>22</v>
      </c>
      <c r="G29" s="9" t="s">
        <v>249</v>
      </c>
      <c r="H29" s="123" t="s">
        <v>14</v>
      </c>
      <c r="I29" s="50"/>
      <c r="J29" s="9"/>
      <c r="K29" s="9"/>
      <c r="L29" s="9" t="s">
        <v>13</v>
      </c>
    </row>
    <row r="30" spans="1:12" ht="25.5" x14ac:dyDescent="0.2">
      <c r="A30" s="17" t="s">
        <v>61</v>
      </c>
      <c r="B30" s="11" t="s">
        <v>539</v>
      </c>
      <c r="C30" s="9" t="s">
        <v>5</v>
      </c>
      <c r="D30" s="47">
        <f>50.5+15.2</f>
        <v>65.7</v>
      </c>
      <c r="E30" s="11" t="s">
        <v>41</v>
      </c>
      <c r="F30" s="9" t="s">
        <v>5</v>
      </c>
      <c r="G30" s="47">
        <f>50.5+15.2</f>
        <v>65.7</v>
      </c>
      <c r="H30" s="9" t="s">
        <v>14</v>
      </c>
      <c r="I30" s="52"/>
      <c r="J30" s="9"/>
      <c r="K30" s="9"/>
      <c r="L30" s="9" t="s">
        <v>13</v>
      </c>
    </row>
    <row r="31" spans="1:12" ht="25.5" x14ac:dyDescent="0.2">
      <c r="A31" s="17" t="s">
        <v>63</v>
      </c>
      <c r="B31" s="19" t="s">
        <v>65</v>
      </c>
      <c r="C31" s="14" t="s">
        <v>22</v>
      </c>
      <c r="D31" s="9" t="s">
        <v>52</v>
      </c>
      <c r="E31" s="19" t="s">
        <v>66</v>
      </c>
      <c r="F31" s="14" t="s">
        <v>67</v>
      </c>
      <c r="G31" s="9" t="s">
        <v>52</v>
      </c>
      <c r="H31" s="123" t="s">
        <v>14</v>
      </c>
      <c r="I31" s="52"/>
      <c r="J31" s="14"/>
      <c r="K31" s="9"/>
      <c r="L31" s="14" t="s">
        <v>13</v>
      </c>
    </row>
    <row r="32" spans="1:12" ht="25.5" x14ac:dyDescent="0.2">
      <c r="A32" s="17" t="s">
        <v>183</v>
      </c>
      <c r="B32" s="11" t="s">
        <v>312</v>
      </c>
      <c r="C32" s="9" t="s">
        <v>25</v>
      </c>
      <c r="D32" s="47">
        <v>10.199999999999999</v>
      </c>
      <c r="E32" s="11" t="s">
        <v>313</v>
      </c>
      <c r="F32" s="9" t="s">
        <v>25</v>
      </c>
      <c r="G32" s="47">
        <v>10.199999999999999</v>
      </c>
      <c r="H32" s="9" t="s">
        <v>14</v>
      </c>
      <c r="I32" s="52"/>
      <c r="J32" s="9"/>
      <c r="K32" s="9"/>
      <c r="L32" s="9" t="s">
        <v>13</v>
      </c>
    </row>
    <row r="33" spans="1:12" ht="25.5" x14ac:dyDescent="0.2">
      <c r="A33" s="17" t="s">
        <v>245</v>
      </c>
      <c r="B33" s="11" t="s">
        <v>316</v>
      </c>
      <c r="C33" s="9" t="s">
        <v>25</v>
      </c>
      <c r="D33" s="47">
        <v>2</v>
      </c>
      <c r="E33" s="11" t="s">
        <v>40</v>
      </c>
      <c r="F33" s="9" t="s">
        <v>25</v>
      </c>
      <c r="G33" s="47">
        <v>2</v>
      </c>
      <c r="H33" s="9" t="s">
        <v>14</v>
      </c>
      <c r="I33" s="52"/>
      <c r="J33" s="9"/>
      <c r="K33" s="9"/>
      <c r="L33" s="9" t="s">
        <v>13</v>
      </c>
    </row>
    <row r="34" spans="1:12" ht="25.5" x14ac:dyDescent="0.2">
      <c r="A34" s="17" t="s">
        <v>251</v>
      </c>
      <c r="B34" s="11" t="s">
        <v>273</v>
      </c>
      <c r="C34" s="14" t="s">
        <v>5</v>
      </c>
      <c r="D34" s="9" t="s">
        <v>271</v>
      </c>
      <c r="E34" s="11" t="s">
        <v>274</v>
      </c>
      <c r="F34" s="9" t="s">
        <v>25</v>
      </c>
      <c r="G34" s="123" t="s">
        <v>20</v>
      </c>
      <c r="H34" s="123" t="s">
        <v>14</v>
      </c>
      <c r="I34" s="51"/>
      <c r="J34" s="9"/>
      <c r="K34" s="14"/>
      <c r="L34" s="9" t="s">
        <v>13</v>
      </c>
    </row>
    <row r="35" spans="1:12" ht="25.5" x14ac:dyDescent="0.2">
      <c r="A35" s="17" t="s">
        <v>254</v>
      </c>
      <c r="B35" s="11" t="s">
        <v>324</v>
      </c>
      <c r="C35" s="9" t="s">
        <v>5</v>
      </c>
      <c r="D35" s="9" t="s">
        <v>325</v>
      </c>
      <c r="E35" s="11" t="s">
        <v>322</v>
      </c>
      <c r="F35" s="9" t="s">
        <v>25</v>
      </c>
      <c r="G35" s="9" t="s">
        <v>36</v>
      </c>
      <c r="H35" s="14" t="s">
        <v>14</v>
      </c>
      <c r="I35" s="9"/>
      <c r="J35" s="9"/>
      <c r="K35" s="9"/>
      <c r="L35" s="9" t="s">
        <v>13</v>
      </c>
    </row>
    <row r="36" spans="1:12" ht="25.5" x14ac:dyDescent="0.2">
      <c r="A36" s="17" t="s">
        <v>255</v>
      </c>
      <c r="B36" s="11" t="s">
        <v>323</v>
      </c>
      <c r="C36" s="9" t="s">
        <v>5</v>
      </c>
      <c r="D36" s="9" t="s">
        <v>326</v>
      </c>
      <c r="E36" s="11" t="s">
        <v>322</v>
      </c>
      <c r="F36" s="9" t="s">
        <v>25</v>
      </c>
      <c r="G36" s="9" t="s">
        <v>20</v>
      </c>
      <c r="H36" s="14" t="s">
        <v>14</v>
      </c>
      <c r="I36" s="9"/>
      <c r="J36" s="9"/>
      <c r="K36" s="9"/>
      <c r="L36" s="9" t="s">
        <v>13</v>
      </c>
    </row>
    <row r="37" spans="1:12" ht="25.5" x14ac:dyDescent="0.2">
      <c r="A37" s="17" t="s">
        <v>256</v>
      </c>
      <c r="B37" s="11" t="s">
        <v>321</v>
      </c>
      <c r="C37" s="9" t="s">
        <v>5</v>
      </c>
      <c r="D37" s="9" t="s">
        <v>327</v>
      </c>
      <c r="E37" s="11" t="s">
        <v>322</v>
      </c>
      <c r="F37" s="9" t="s">
        <v>25</v>
      </c>
      <c r="G37" s="9" t="s">
        <v>39</v>
      </c>
      <c r="H37" s="14" t="s">
        <v>14</v>
      </c>
      <c r="I37" s="9"/>
      <c r="J37" s="9"/>
      <c r="K37" s="9"/>
      <c r="L37" s="9" t="s">
        <v>13</v>
      </c>
    </row>
    <row r="38" spans="1:12" ht="15.75" x14ac:dyDescent="0.2">
      <c r="A38" s="42"/>
      <c r="B38" s="45" t="s">
        <v>34</v>
      </c>
      <c r="C38" s="42"/>
      <c r="D38" s="42"/>
      <c r="E38" s="42"/>
      <c r="F38" s="42"/>
      <c r="G38" s="42"/>
      <c r="H38" s="46"/>
      <c r="I38" s="42"/>
      <c r="J38" s="42"/>
      <c r="K38" s="42"/>
      <c r="L38" s="42"/>
    </row>
    <row r="39" spans="1:12" ht="51" x14ac:dyDescent="0.2">
      <c r="A39" s="9" t="s">
        <v>9</v>
      </c>
      <c r="B39" s="19" t="s">
        <v>330</v>
      </c>
      <c r="C39" s="14" t="s">
        <v>5</v>
      </c>
      <c r="D39" s="9" t="s">
        <v>327</v>
      </c>
      <c r="E39" s="36"/>
      <c r="F39" s="36"/>
      <c r="G39" s="36"/>
      <c r="H39" s="19"/>
      <c r="I39" s="19" t="s">
        <v>523</v>
      </c>
      <c r="J39" s="117" t="s">
        <v>535</v>
      </c>
      <c r="K39" s="118" t="s">
        <v>536</v>
      </c>
      <c r="L39" s="14" t="s">
        <v>13</v>
      </c>
    </row>
    <row r="40" spans="1:12" ht="51" x14ac:dyDescent="0.2">
      <c r="A40" s="9" t="s">
        <v>10</v>
      </c>
      <c r="B40" s="19" t="s">
        <v>333</v>
      </c>
      <c r="C40" s="14" t="s">
        <v>5</v>
      </c>
      <c r="D40" s="9" t="s">
        <v>326</v>
      </c>
      <c r="E40" s="36"/>
      <c r="F40" s="36"/>
      <c r="G40" s="36"/>
      <c r="H40" s="19"/>
      <c r="I40" s="19" t="s">
        <v>523</v>
      </c>
      <c r="J40" s="118" t="s">
        <v>537</v>
      </c>
      <c r="K40" s="118" t="s">
        <v>332</v>
      </c>
      <c r="L40" s="14" t="s">
        <v>13</v>
      </c>
    </row>
    <row r="41" spans="1:12" ht="51" x14ac:dyDescent="0.2">
      <c r="A41" s="9" t="s">
        <v>11</v>
      </c>
      <c r="B41" s="19" t="s">
        <v>334</v>
      </c>
      <c r="C41" s="14" t="s">
        <v>5</v>
      </c>
      <c r="D41" s="9" t="s">
        <v>325</v>
      </c>
      <c r="E41" s="36"/>
      <c r="F41" s="36"/>
      <c r="G41" s="36"/>
      <c r="H41" s="19"/>
      <c r="I41" s="19" t="s">
        <v>523</v>
      </c>
      <c r="J41" s="118" t="s">
        <v>331</v>
      </c>
      <c r="K41" s="118" t="s">
        <v>335</v>
      </c>
      <c r="L41" s="14" t="s">
        <v>13</v>
      </c>
    </row>
    <row r="42" spans="1:12" ht="39.75" customHeight="1" x14ac:dyDescent="0.2">
      <c r="A42" s="9" t="s">
        <v>12</v>
      </c>
      <c r="B42" s="11" t="s">
        <v>270</v>
      </c>
      <c r="C42" s="14" t="s">
        <v>5</v>
      </c>
      <c r="D42" s="9" t="s">
        <v>271</v>
      </c>
      <c r="E42" s="11"/>
      <c r="F42" s="9"/>
      <c r="G42" s="9"/>
      <c r="H42" s="9"/>
      <c r="I42" s="48" t="s">
        <v>524</v>
      </c>
      <c r="J42" s="9" t="s">
        <v>269</v>
      </c>
      <c r="K42" s="14" t="s">
        <v>272</v>
      </c>
      <c r="L42" s="9" t="s">
        <v>13</v>
      </c>
    </row>
    <row r="43" spans="1:12" ht="13.5" x14ac:dyDescent="0.2">
      <c r="A43" s="9" t="s">
        <v>26</v>
      </c>
      <c r="B43" s="11" t="s">
        <v>166</v>
      </c>
      <c r="C43" s="9" t="s">
        <v>5</v>
      </c>
      <c r="D43" s="9" t="s">
        <v>72</v>
      </c>
      <c r="E43" s="62"/>
      <c r="F43" s="9"/>
      <c r="G43" s="9"/>
      <c r="H43" s="9"/>
      <c r="I43" s="48" t="s">
        <v>190</v>
      </c>
      <c r="J43" s="9" t="s">
        <v>191</v>
      </c>
      <c r="K43" s="9" t="s">
        <v>546</v>
      </c>
      <c r="L43" s="9" t="s">
        <v>13</v>
      </c>
    </row>
    <row r="44" spans="1:12" ht="25.5" x14ac:dyDescent="0.2">
      <c r="A44" s="9" t="s">
        <v>27</v>
      </c>
      <c r="B44" s="11" t="s">
        <v>192</v>
      </c>
      <c r="C44" s="17" t="s">
        <v>5</v>
      </c>
      <c r="D44" s="9" t="s">
        <v>328</v>
      </c>
      <c r="E44" s="63"/>
      <c r="F44" s="17"/>
      <c r="G44" s="17"/>
      <c r="H44" s="17"/>
      <c r="I44" s="94" t="s">
        <v>506</v>
      </c>
      <c r="J44" s="17" t="s">
        <v>5</v>
      </c>
      <c r="K44" s="9" t="s">
        <v>114</v>
      </c>
      <c r="L44" s="43" t="s">
        <v>13</v>
      </c>
    </row>
    <row r="45" spans="1:12" x14ac:dyDescent="0.2">
      <c r="A45" s="9" t="s">
        <v>28</v>
      </c>
      <c r="B45" s="11" t="s">
        <v>193</v>
      </c>
      <c r="C45" s="123" t="s">
        <v>5</v>
      </c>
      <c r="D45" s="123" t="s">
        <v>21</v>
      </c>
      <c r="E45" s="49"/>
      <c r="F45" s="123"/>
      <c r="G45" s="123"/>
      <c r="H45" s="14"/>
      <c r="I45" s="95" t="s">
        <v>540</v>
      </c>
      <c r="J45" s="123" t="s">
        <v>5</v>
      </c>
      <c r="K45" s="123" t="s">
        <v>21</v>
      </c>
      <c r="L45" s="9" t="s">
        <v>13</v>
      </c>
    </row>
    <row r="46" spans="1:12" x14ac:dyDescent="0.2">
      <c r="A46" s="9" t="s">
        <v>29</v>
      </c>
      <c r="B46" s="11" t="s">
        <v>329</v>
      </c>
      <c r="C46" s="9" t="s">
        <v>22</v>
      </c>
      <c r="D46" s="55">
        <f>3.2*5</f>
        <v>16</v>
      </c>
      <c r="E46" s="8"/>
      <c r="F46" s="123"/>
      <c r="G46" s="123"/>
      <c r="H46" s="14"/>
      <c r="I46" s="95" t="s">
        <v>306</v>
      </c>
      <c r="J46" s="123" t="s">
        <v>5</v>
      </c>
      <c r="K46" s="123" t="s">
        <v>307</v>
      </c>
      <c r="L46" s="9" t="s">
        <v>13</v>
      </c>
    </row>
    <row r="47" spans="1:12" x14ac:dyDescent="0.2">
      <c r="A47" s="9" t="s">
        <v>32</v>
      </c>
      <c r="B47" s="12" t="s">
        <v>167</v>
      </c>
      <c r="C47" s="13" t="s">
        <v>5</v>
      </c>
      <c r="D47" s="17" t="s">
        <v>337</v>
      </c>
      <c r="E47" s="37"/>
      <c r="F47" s="37"/>
      <c r="G47" s="37"/>
      <c r="H47" s="37"/>
      <c r="I47" s="96" t="s">
        <v>168</v>
      </c>
      <c r="J47" s="37" t="s">
        <v>191</v>
      </c>
      <c r="K47" s="47">
        <v>0.69</v>
      </c>
      <c r="L47" s="9" t="s">
        <v>13</v>
      </c>
    </row>
    <row r="48" spans="1:12" x14ac:dyDescent="0.2">
      <c r="A48" s="9" t="s">
        <v>33</v>
      </c>
      <c r="B48" s="19" t="s">
        <v>58</v>
      </c>
      <c r="C48" s="14" t="s">
        <v>5</v>
      </c>
      <c r="D48" s="9" t="s">
        <v>337</v>
      </c>
      <c r="E48" s="36"/>
      <c r="F48" s="36"/>
      <c r="G48" s="36"/>
      <c r="H48" s="19"/>
      <c r="I48" s="19" t="s">
        <v>59</v>
      </c>
      <c r="J48" s="14" t="s">
        <v>23</v>
      </c>
      <c r="K48" s="9" t="s">
        <v>547</v>
      </c>
      <c r="L48" s="14" t="s">
        <v>13</v>
      </c>
    </row>
    <row r="49" spans="1:12" ht="25.5" x14ac:dyDescent="0.2">
      <c r="A49" s="9" t="s">
        <v>42</v>
      </c>
      <c r="B49" s="35" t="s">
        <v>195</v>
      </c>
      <c r="C49" s="14" t="s">
        <v>5</v>
      </c>
      <c r="D49" s="17" t="s">
        <v>235</v>
      </c>
      <c r="E49" s="12"/>
      <c r="F49" s="17"/>
      <c r="G49" s="17"/>
      <c r="H49" s="17"/>
      <c r="I49" s="94" t="s">
        <v>531</v>
      </c>
      <c r="J49" s="17" t="s">
        <v>196</v>
      </c>
      <c r="K49" s="17" t="s">
        <v>236</v>
      </c>
      <c r="L49" s="43" t="s">
        <v>13</v>
      </c>
    </row>
    <row r="50" spans="1:12" ht="38.25" x14ac:dyDescent="0.2">
      <c r="A50" s="9" t="s">
        <v>43</v>
      </c>
      <c r="B50" s="8" t="s">
        <v>250</v>
      </c>
      <c r="C50" s="14" t="s">
        <v>5</v>
      </c>
      <c r="D50" s="17" t="s">
        <v>237</v>
      </c>
      <c r="E50" s="12"/>
      <c r="F50" s="17"/>
      <c r="G50" s="17"/>
      <c r="H50" s="17"/>
      <c r="I50" s="94" t="s">
        <v>605</v>
      </c>
      <c r="J50" s="9" t="s">
        <v>23</v>
      </c>
      <c r="K50" s="17" t="s">
        <v>548</v>
      </c>
      <c r="L50" s="43" t="s">
        <v>13</v>
      </c>
    </row>
    <row r="51" spans="1:12" ht="38.25" x14ac:dyDescent="0.2">
      <c r="A51" s="9" t="s">
        <v>44</v>
      </c>
      <c r="B51" s="8" t="s">
        <v>336</v>
      </c>
      <c r="C51" s="14" t="s">
        <v>5</v>
      </c>
      <c r="D51" s="17" t="s">
        <v>338</v>
      </c>
      <c r="E51" s="12"/>
      <c r="F51" s="17"/>
      <c r="G51" s="17"/>
      <c r="H51" s="17"/>
      <c r="I51" s="94" t="s">
        <v>197</v>
      </c>
      <c r="J51" s="9" t="s">
        <v>23</v>
      </c>
      <c r="K51" s="17" t="s">
        <v>549</v>
      </c>
      <c r="L51" s="43" t="s">
        <v>13</v>
      </c>
    </row>
    <row r="52" spans="1:12" ht="38.25" x14ac:dyDescent="0.2">
      <c r="A52" s="9" t="s">
        <v>45</v>
      </c>
      <c r="B52" s="8" t="s">
        <v>279</v>
      </c>
      <c r="C52" s="14" t="s">
        <v>5</v>
      </c>
      <c r="D52" s="17" t="s">
        <v>225</v>
      </c>
      <c r="E52" s="12"/>
      <c r="F52" s="17"/>
      <c r="G52" s="17"/>
      <c r="H52" s="17"/>
      <c r="I52" s="94" t="s">
        <v>197</v>
      </c>
      <c r="J52" s="9" t="s">
        <v>23</v>
      </c>
      <c r="K52" s="17" t="s">
        <v>550</v>
      </c>
      <c r="L52" s="43" t="s">
        <v>13</v>
      </c>
    </row>
    <row r="53" spans="1:12" ht="25.5" x14ac:dyDescent="0.2">
      <c r="A53" s="9" t="s">
        <v>47</v>
      </c>
      <c r="B53" s="12" t="s">
        <v>165</v>
      </c>
      <c r="C53" s="17" t="s">
        <v>5</v>
      </c>
      <c r="D53" s="17" t="s">
        <v>114</v>
      </c>
      <c r="E53" s="12" t="s">
        <v>198</v>
      </c>
      <c r="F53" s="17" t="s">
        <v>5</v>
      </c>
      <c r="G53" s="17" t="s">
        <v>106</v>
      </c>
      <c r="H53" s="9" t="s">
        <v>38</v>
      </c>
      <c r="I53" s="94" t="s">
        <v>238</v>
      </c>
      <c r="J53" s="17" t="s">
        <v>5</v>
      </c>
      <c r="K53" s="17" t="s">
        <v>21</v>
      </c>
      <c r="L53" s="43" t="s">
        <v>13</v>
      </c>
    </row>
    <row r="54" spans="1:12" ht="25.5" x14ac:dyDescent="0.2">
      <c r="A54" s="9" t="s">
        <v>48</v>
      </c>
      <c r="B54" s="12" t="s">
        <v>199</v>
      </c>
      <c r="C54" s="17" t="s">
        <v>5</v>
      </c>
      <c r="D54" s="17" t="s">
        <v>339</v>
      </c>
      <c r="E54" s="12" t="s">
        <v>239</v>
      </c>
      <c r="F54" s="9" t="s">
        <v>5</v>
      </c>
      <c r="G54" s="9" t="s">
        <v>340</v>
      </c>
      <c r="H54" s="9" t="s">
        <v>240</v>
      </c>
      <c r="I54" s="94" t="s">
        <v>200</v>
      </c>
      <c r="J54" s="17" t="s">
        <v>5</v>
      </c>
      <c r="K54" s="17" t="s">
        <v>339</v>
      </c>
      <c r="L54" s="43" t="s">
        <v>13</v>
      </c>
    </row>
    <row r="55" spans="1:12" ht="51" x14ac:dyDescent="0.2">
      <c r="A55" s="9" t="s">
        <v>49</v>
      </c>
      <c r="B55" s="19" t="s">
        <v>57</v>
      </c>
      <c r="C55" s="9" t="s">
        <v>25</v>
      </c>
      <c r="D55" s="9" t="s">
        <v>227</v>
      </c>
      <c r="E55" s="58"/>
      <c r="F55" s="9"/>
      <c r="G55" s="9"/>
      <c r="H55" s="9"/>
      <c r="I55" s="48" t="s">
        <v>532</v>
      </c>
      <c r="J55" s="17" t="s">
        <v>201</v>
      </c>
      <c r="K55" s="17" t="s">
        <v>241</v>
      </c>
      <c r="L55" s="9" t="s">
        <v>13</v>
      </c>
    </row>
    <row r="56" spans="1:12" ht="13.5" x14ac:dyDescent="0.2">
      <c r="A56" s="9" t="s">
        <v>60</v>
      </c>
      <c r="B56" s="11" t="s">
        <v>180</v>
      </c>
      <c r="C56" s="9" t="s">
        <v>5</v>
      </c>
      <c r="D56" s="9" t="s">
        <v>21</v>
      </c>
      <c r="E56" s="59"/>
      <c r="F56" s="9"/>
      <c r="G56" s="9"/>
      <c r="H56" s="9"/>
      <c r="I56" s="48" t="s">
        <v>181</v>
      </c>
      <c r="J56" s="9" t="s">
        <v>5</v>
      </c>
      <c r="K56" s="9" t="s">
        <v>21</v>
      </c>
      <c r="L56" s="9" t="s">
        <v>13</v>
      </c>
    </row>
    <row r="57" spans="1:12" x14ac:dyDescent="0.2">
      <c r="A57" s="9" t="s">
        <v>61</v>
      </c>
      <c r="B57" s="11" t="s">
        <v>280</v>
      </c>
      <c r="C57" s="9" t="s">
        <v>5</v>
      </c>
      <c r="D57" s="9" t="s">
        <v>242</v>
      </c>
      <c r="E57" s="60"/>
      <c r="F57" s="9"/>
      <c r="G57" s="9"/>
      <c r="H57" s="9"/>
      <c r="I57" s="48" t="s">
        <v>169</v>
      </c>
      <c r="J57" s="9" t="s">
        <v>170</v>
      </c>
      <c r="K57" s="9" t="s">
        <v>551</v>
      </c>
      <c r="L57" s="9" t="s">
        <v>13</v>
      </c>
    </row>
    <row r="58" spans="1:12" x14ac:dyDescent="0.2">
      <c r="A58" s="9" t="s">
        <v>63</v>
      </c>
      <c r="B58" s="18" t="s">
        <v>171</v>
      </c>
      <c r="C58" s="14" t="s">
        <v>22</v>
      </c>
      <c r="D58" s="9" t="s">
        <v>231</v>
      </c>
      <c r="E58" s="61"/>
      <c r="F58" s="14"/>
      <c r="G58" s="9"/>
      <c r="H58" s="9"/>
      <c r="I58" s="19" t="s">
        <v>51</v>
      </c>
      <c r="J58" s="14" t="s">
        <v>22</v>
      </c>
      <c r="K58" s="9" t="s">
        <v>552</v>
      </c>
      <c r="L58" s="14" t="s">
        <v>13</v>
      </c>
    </row>
    <row r="59" spans="1:12" ht="25.5" x14ac:dyDescent="0.2">
      <c r="A59" s="9" t="s">
        <v>183</v>
      </c>
      <c r="B59" s="11" t="s">
        <v>342</v>
      </c>
      <c r="C59" s="17" t="s">
        <v>5</v>
      </c>
      <c r="D59" s="47">
        <v>18.5</v>
      </c>
      <c r="E59" s="59"/>
      <c r="F59" s="17"/>
      <c r="G59" s="17"/>
      <c r="H59" s="17"/>
      <c r="I59" s="94" t="s">
        <v>244</v>
      </c>
      <c r="J59" s="17" t="s">
        <v>191</v>
      </c>
      <c r="K59" s="17" t="s">
        <v>553</v>
      </c>
      <c r="L59" s="9" t="s">
        <v>13</v>
      </c>
    </row>
    <row r="60" spans="1:12" ht="25.5" x14ac:dyDescent="0.2">
      <c r="A60" s="9" t="s">
        <v>245</v>
      </c>
      <c r="B60" s="11" t="s">
        <v>344</v>
      </c>
      <c r="C60" s="13" t="s">
        <v>5</v>
      </c>
      <c r="D60" s="47">
        <v>18.5</v>
      </c>
      <c r="E60" s="9"/>
      <c r="F60" s="9"/>
      <c r="G60" s="9"/>
      <c r="H60" s="9"/>
      <c r="I60" s="94" t="s">
        <v>202</v>
      </c>
      <c r="J60" s="17" t="s">
        <v>5</v>
      </c>
      <c r="K60" s="9" t="s">
        <v>72</v>
      </c>
      <c r="L60" s="9" t="s">
        <v>13</v>
      </c>
    </row>
    <row r="61" spans="1:12" ht="25.5" x14ac:dyDescent="0.2">
      <c r="A61" s="9" t="s">
        <v>246</v>
      </c>
      <c r="B61" s="11" t="s">
        <v>343</v>
      </c>
      <c r="C61" s="9" t="s">
        <v>22</v>
      </c>
      <c r="D61" s="17" t="s">
        <v>86</v>
      </c>
      <c r="E61" s="12"/>
      <c r="F61" s="17"/>
      <c r="G61" s="17"/>
      <c r="H61" s="17"/>
      <c r="I61" s="94" t="s">
        <v>202</v>
      </c>
      <c r="J61" s="17" t="s">
        <v>5</v>
      </c>
      <c r="K61" s="17" t="s">
        <v>341</v>
      </c>
      <c r="L61" s="43" t="s">
        <v>13</v>
      </c>
    </row>
    <row r="62" spans="1:12" x14ac:dyDescent="0.2">
      <c r="A62" s="9" t="s">
        <v>247</v>
      </c>
      <c r="B62" s="18" t="s">
        <v>53</v>
      </c>
      <c r="C62" s="9" t="s">
        <v>22</v>
      </c>
      <c r="D62" s="9" t="s">
        <v>277</v>
      </c>
      <c r="E62" s="9"/>
      <c r="F62" s="9"/>
      <c r="G62" s="9"/>
      <c r="H62" s="9"/>
      <c r="I62" s="19" t="s">
        <v>54</v>
      </c>
      <c r="J62" s="9" t="s">
        <v>22</v>
      </c>
      <c r="K62" s="9" t="s">
        <v>277</v>
      </c>
      <c r="L62" s="9" t="s">
        <v>13</v>
      </c>
    </row>
    <row r="63" spans="1:12" x14ac:dyDescent="0.2">
      <c r="A63" s="9" t="s">
        <v>248</v>
      </c>
      <c r="B63" s="35" t="s">
        <v>372</v>
      </c>
      <c r="C63" s="9" t="s">
        <v>25</v>
      </c>
      <c r="D63" s="9" t="s">
        <v>55</v>
      </c>
      <c r="E63" s="19"/>
      <c r="F63" s="19"/>
      <c r="G63" s="19"/>
      <c r="H63" s="19"/>
      <c r="I63" s="19" t="s">
        <v>37</v>
      </c>
      <c r="J63" s="9" t="s">
        <v>25</v>
      </c>
      <c r="K63" s="9" t="s">
        <v>55</v>
      </c>
      <c r="L63" s="9" t="s">
        <v>13</v>
      </c>
    </row>
    <row r="64" spans="1:12" x14ac:dyDescent="0.2">
      <c r="A64" s="9" t="s">
        <v>251</v>
      </c>
      <c r="B64" s="11" t="s">
        <v>82</v>
      </c>
      <c r="C64" s="9" t="s">
        <v>25</v>
      </c>
      <c r="D64" s="9" t="s">
        <v>102</v>
      </c>
      <c r="E64" s="11"/>
      <c r="F64" s="9"/>
      <c r="G64" s="9"/>
      <c r="H64" s="9"/>
      <c r="I64" s="48" t="s">
        <v>62</v>
      </c>
      <c r="J64" s="9" t="s">
        <v>25</v>
      </c>
      <c r="K64" s="9" t="s">
        <v>102</v>
      </c>
      <c r="L64" s="9" t="s">
        <v>13</v>
      </c>
    </row>
    <row r="65" spans="1:12" ht="13.5" x14ac:dyDescent="0.2">
      <c r="A65" s="9" t="s">
        <v>254</v>
      </c>
      <c r="B65" s="19" t="s">
        <v>541</v>
      </c>
      <c r="C65" s="14" t="s">
        <v>22</v>
      </c>
      <c r="D65" s="9" t="s">
        <v>52</v>
      </c>
      <c r="E65" s="57"/>
      <c r="F65" s="36"/>
      <c r="G65" s="36"/>
      <c r="H65" s="19"/>
      <c r="I65" s="19" t="s">
        <v>507</v>
      </c>
      <c r="J65" s="14" t="s">
        <v>68</v>
      </c>
      <c r="K65" s="9" t="s">
        <v>288</v>
      </c>
      <c r="L65" s="14" t="s">
        <v>13</v>
      </c>
    </row>
    <row r="66" spans="1:12" x14ac:dyDescent="0.2">
      <c r="A66" s="9" t="s">
        <v>255</v>
      </c>
      <c r="B66" s="11" t="s">
        <v>172</v>
      </c>
      <c r="C66" s="9" t="s">
        <v>22</v>
      </c>
      <c r="D66" s="9" t="s">
        <v>99</v>
      </c>
      <c r="E66" s="11"/>
      <c r="F66" s="9"/>
      <c r="G66" s="9"/>
      <c r="H66" s="9"/>
      <c r="I66" s="94" t="s">
        <v>182</v>
      </c>
      <c r="J66" s="9" t="s">
        <v>22</v>
      </c>
      <c r="K66" s="9" t="s">
        <v>99</v>
      </c>
      <c r="L66" s="9" t="s">
        <v>13</v>
      </c>
    </row>
    <row r="67" spans="1:12" x14ac:dyDescent="0.2">
      <c r="A67" s="9" t="s">
        <v>256</v>
      </c>
      <c r="B67" s="12" t="s">
        <v>173</v>
      </c>
      <c r="C67" s="9" t="s">
        <v>97</v>
      </c>
      <c r="D67" s="9" t="s">
        <v>249</v>
      </c>
      <c r="E67" s="38"/>
      <c r="F67" s="38"/>
      <c r="G67" s="38"/>
      <c r="H67" s="19"/>
      <c r="I67" s="94" t="s">
        <v>163</v>
      </c>
      <c r="J67" s="9" t="s">
        <v>97</v>
      </c>
      <c r="K67" s="9" t="s">
        <v>249</v>
      </c>
      <c r="L67" s="9" t="s">
        <v>13</v>
      </c>
    </row>
    <row r="68" spans="1:12" x14ac:dyDescent="0.2">
      <c r="A68" s="9" t="s">
        <v>257</v>
      </c>
      <c r="B68" s="11" t="s">
        <v>46</v>
      </c>
      <c r="C68" s="9" t="s">
        <v>25</v>
      </c>
      <c r="D68" s="9" t="s">
        <v>55</v>
      </c>
      <c r="E68" s="11"/>
      <c r="F68" s="9"/>
      <c r="G68" s="9"/>
      <c r="H68" s="9"/>
      <c r="I68" s="48" t="s">
        <v>184</v>
      </c>
      <c r="J68" s="9" t="s">
        <v>25</v>
      </c>
      <c r="K68" s="9" t="s">
        <v>21</v>
      </c>
      <c r="L68" s="9" t="s">
        <v>13</v>
      </c>
    </row>
    <row r="69" spans="1:12" ht="25.5" x14ac:dyDescent="0.2">
      <c r="A69" s="9" t="s">
        <v>258</v>
      </c>
      <c r="B69" s="11" t="s">
        <v>345</v>
      </c>
      <c r="C69" s="9" t="s">
        <v>25</v>
      </c>
      <c r="D69" s="9" t="s">
        <v>52</v>
      </c>
      <c r="E69" s="11"/>
      <c r="F69" s="9"/>
      <c r="G69" s="9"/>
      <c r="H69" s="9"/>
      <c r="I69" s="48" t="s">
        <v>346</v>
      </c>
      <c r="J69" s="9" t="s">
        <v>25</v>
      </c>
      <c r="K69" s="9" t="s">
        <v>52</v>
      </c>
      <c r="L69" s="9" t="s">
        <v>13</v>
      </c>
    </row>
    <row r="70" spans="1:12" x14ac:dyDescent="0.2">
      <c r="A70" s="9" t="s">
        <v>263</v>
      </c>
      <c r="B70" s="11" t="s">
        <v>224</v>
      </c>
      <c r="C70" s="9" t="s">
        <v>25</v>
      </c>
      <c r="D70" s="9" t="s">
        <v>20</v>
      </c>
      <c r="E70" s="11"/>
      <c r="F70" s="9"/>
      <c r="G70" s="9"/>
      <c r="H70" s="9"/>
      <c r="I70" s="48"/>
      <c r="J70" s="9"/>
      <c r="K70" s="9"/>
      <c r="L70" s="9" t="s">
        <v>13</v>
      </c>
    </row>
    <row r="71" spans="1:12" x14ac:dyDescent="0.2">
      <c r="A71" s="9" t="s">
        <v>264</v>
      </c>
      <c r="B71" s="35" t="s">
        <v>252</v>
      </c>
      <c r="C71" s="9" t="s">
        <v>25</v>
      </c>
      <c r="D71" s="9" t="s">
        <v>36</v>
      </c>
      <c r="E71" s="35" t="s">
        <v>64</v>
      </c>
      <c r="F71" s="9" t="s">
        <v>25</v>
      </c>
      <c r="G71" s="9" t="s">
        <v>36</v>
      </c>
      <c r="H71" s="123" t="s">
        <v>253</v>
      </c>
      <c r="I71" s="19" t="s">
        <v>64</v>
      </c>
      <c r="J71" s="9" t="s">
        <v>25</v>
      </c>
      <c r="K71" s="9" t="s">
        <v>36</v>
      </c>
      <c r="L71" s="9" t="s">
        <v>13</v>
      </c>
    </row>
    <row r="72" spans="1:12" ht="25.5" x14ac:dyDescent="0.2">
      <c r="A72" s="9" t="s">
        <v>265</v>
      </c>
      <c r="B72" s="12" t="s">
        <v>353</v>
      </c>
      <c r="C72" s="13" t="s">
        <v>25</v>
      </c>
      <c r="D72" s="9" t="s">
        <v>20</v>
      </c>
      <c r="E72" s="12" t="s">
        <v>56</v>
      </c>
      <c r="F72" s="17" t="s">
        <v>25</v>
      </c>
      <c r="G72" s="123" t="s">
        <v>20</v>
      </c>
      <c r="H72" s="123" t="s">
        <v>14</v>
      </c>
      <c r="I72" s="94" t="s">
        <v>222</v>
      </c>
      <c r="J72" s="17" t="s">
        <v>25</v>
      </c>
      <c r="K72" s="9" t="s">
        <v>20</v>
      </c>
      <c r="L72" s="9" t="s">
        <v>13</v>
      </c>
    </row>
    <row r="73" spans="1:12" ht="25.5" x14ac:dyDescent="0.2">
      <c r="A73" s="9" t="s">
        <v>266</v>
      </c>
      <c r="B73" s="11" t="s">
        <v>281</v>
      </c>
      <c r="C73" s="14" t="s">
        <v>5</v>
      </c>
      <c r="D73" s="47">
        <v>67</v>
      </c>
      <c r="E73" s="9"/>
      <c r="F73" s="9"/>
      <c r="G73" s="9"/>
      <c r="H73" s="9"/>
      <c r="I73" s="48" t="s">
        <v>41</v>
      </c>
      <c r="J73" s="9" t="s">
        <v>5</v>
      </c>
      <c r="K73" s="9" t="s">
        <v>105</v>
      </c>
      <c r="L73" s="9" t="s">
        <v>13</v>
      </c>
    </row>
    <row r="74" spans="1:12" x14ac:dyDescent="0.2">
      <c r="A74" s="9" t="s">
        <v>295</v>
      </c>
      <c r="B74" s="12" t="s">
        <v>347</v>
      </c>
      <c r="C74" s="13" t="s">
        <v>5</v>
      </c>
      <c r="D74" s="47">
        <v>10.5</v>
      </c>
      <c r="E74" s="9"/>
      <c r="F74" s="9"/>
      <c r="G74" s="9"/>
      <c r="H74" s="9"/>
      <c r="I74" s="94" t="s">
        <v>348</v>
      </c>
      <c r="J74" s="17" t="s">
        <v>5</v>
      </c>
      <c r="K74" s="47">
        <v>10.5</v>
      </c>
      <c r="L74" s="9" t="s">
        <v>13</v>
      </c>
    </row>
    <row r="75" spans="1:12" ht="25.5" x14ac:dyDescent="0.2">
      <c r="A75" s="9" t="s">
        <v>296</v>
      </c>
      <c r="B75" s="11" t="s">
        <v>260</v>
      </c>
      <c r="C75" s="9" t="s">
        <v>25</v>
      </c>
      <c r="D75" s="47">
        <v>6</v>
      </c>
      <c r="E75" s="9"/>
      <c r="F75" s="9"/>
      <c r="G75" s="9"/>
      <c r="H75" s="9"/>
      <c r="I75" s="48" t="s">
        <v>223</v>
      </c>
      <c r="J75" s="9" t="s">
        <v>25</v>
      </c>
      <c r="K75" s="47">
        <v>6</v>
      </c>
      <c r="L75" s="9" t="s">
        <v>13</v>
      </c>
    </row>
    <row r="76" spans="1:12" ht="25.5" x14ac:dyDescent="0.2">
      <c r="A76" s="9" t="s">
        <v>297</v>
      </c>
      <c r="B76" s="19" t="s">
        <v>290</v>
      </c>
      <c r="C76" s="14" t="s">
        <v>22</v>
      </c>
      <c r="D76" s="9" t="s">
        <v>52</v>
      </c>
      <c r="E76" s="56"/>
      <c r="F76" s="36"/>
      <c r="G76" s="36"/>
      <c r="H76" s="19"/>
      <c r="I76" s="19" t="s">
        <v>571</v>
      </c>
      <c r="J76" s="14" t="s">
        <v>79</v>
      </c>
      <c r="K76" s="9" t="s">
        <v>80</v>
      </c>
      <c r="L76" s="14" t="s">
        <v>13</v>
      </c>
    </row>
    <row r="77" spans="1:12" ht="38.25" x14ac:dyDescent="0.2">
      <c r="A77" s="9" t="s">
        <v>298</v>
      </c>
      <c r="B77" s="19" t="s">
        <v>291</v>
      </c>
      <c r="C77" s="14" t="s">
        <v>22</v>
      </c>
      <c r="D77" s="9" t="s">
        <v>72</v>
      </c>
      <c r="E77" s="56"/>
      <c r="F77" s="36"/>
      <c r="G77" s="36"/>
      <c r="H77" s="19"/>
      <c r="I77" s="19" t="s">
        <v>81</v>
      </c>
      <c r="J77" s="14" t="s">
        <v>79</v>
      </c>
      <c r="K77" s="9" t="s">
        <v>83</v>
      </c>
      <c r="L77" s="14" t="s">
        <v>13</v>
      </c>
    </row>
    <row r="78" spans="1:12" ht="25.5" x14ac:dyDescent="0.2">
      <c r="A78" s="9" t="s">
        <v>299</v>
      </c>
      <c r="B78" s="19" t="s">
        <v>292</v>
      </c>
      <c r="C78" s="14" t="s">
        <v>22</v>
      </c>
      <c r="D78" s="9" t="s">
        <v>52</v>
      </c>
      <c r="E78" s="56"/>
      <c r="F78" s="36"/>
      <c r="G78" s="36"/>
      <c r="H78" s="19"/>
      <c r="I78" s="35" t="s">
        <v>567</v>
      </c>
      <c r="J78" s="14" t="s">
        <v>79</v>
      </c>
      <c r="K78" s="9" t="s">
        <v>80</v>
      </c>
      <c r="L78" s="14" t="s">
        <v>13</v>
      </c>
    </row>
    <row r="79" spans="1:12" ht="38.25" x14ac:dyDescent="0.2">
      <c r="A79" s="9" t="s">
        <v>300</v>
      </c>
      <c r="B79" s="19" t="s">
        <v>293</v>
      </c>
      <c r="C79" s="14" t="s">
        <v>22</v>
      </c>
      <c r="D79" s="9" t="s">
        <v>72</v>
      </c>
      <c r="E79" s="56"/>
      <c r="F79" s="36"/>
      <c r="G79" s="36"/>
      <c r="H79" s="19"/>
      <c r="I79" s="19" t="s">
        <v>84</v>
      </c>
      <c r="J79" s="14" t="s">
        <v>79</v>
      </c>
      <c r="K79" s="9" t="s">
        <v>83</v>
      </c>
      <c r="L79" s="14" t="s">
        <v>13</v>
      </c>
    </row>
    <row r="80" spans="1:12" x14ac:dyDescent="0.2">
      <c r="A80" s="9" t="s">
        <v>350</v>
      </c>
      <c r="B80" s="19" t="s">
        <v>262</v>
      </c>
      <c r="C80" s="9" t="s">
        <v>75</v>
      </c>
      <c r="D80" s="9" t="s">
        <v>36</v>
      </c>
      <c r="E80" s="54"/>
      <c r="F80" s="14"/>
      <c r="G80" s="14"/>
      <c r="H80" s="14"/>
      <c r="I80" s="19" t="s">
        <v>210</v>
      </c>
      <c r="J80" s="14" t="s">
        <v>25</v>
      </c>
      <c r="K80" s="14">
        <v>2</v>
      </c>
      <c r="L80" s="14" t="s">
        <v>13</v>
      </c>
    </row>
    <row r="81" spans="1:12" ht="25.5" x14ac:dyDescent="0.2">
      <c r="A81" s="9" t="s">
        <v>351</v>
      </c>
      <c r="B81" s="11" t="s">
        <v>76</v>
      </c>
      <c r="C81" s="9" t="s">
        <v>25</v>
      </c>
      <c r="D81" s="9" t="s">
        <v>36</v>
      </c>
      <c r="E81" s="54"/>
      <c r="F81" s="9"/>
      <c r="G81" s="9"/>
      <c r="H81" s="9"/>
      <c r="I81" s="48" t="s">
        <v>77</v>
      </c>
      <c r="J81" s="9" t="s">
        <v>78</v>
      </c>
      <c r="K81" s="9" t="s">
        <v>289</v>
      </c>
      <c r="L81" s="9" t="s">
        <v>13</v>
      </c>
    </row>
    <row r="82" spans="1:12" ht="25.5" x14ac:dyDescent="0.2">
      <c r="A82" s="9" t="s">
        <v>352</v>
      </c>
      <c r="B82" s="35" t="s">
        <v>294</v>
      </c>
      <c r="C82" s="9" t="s">
        <v>25</v>
      </c>
      <c r="D82" s="9" t="s">
        <v>36</v>
      </c>
      <c r="E82" s="54"/>
      <c r="F82" s="9"/>
      <c r="G82" s="9"/>
      <c r="H82" s="8"/>
      <c r="I82" s="48" t="s">
        <v>483</v>
      </c>
      <c r="J82" s="9" t="s">
        <v>25</v>
      </c>
      <c r="K82" s="9" t="s">
        <v>36</v>
      </c>
      <c r="L82" s="9" t="s">
        <v>13</v>
      </c>
    </row>
    <row r="83" spans="1:12" ht="15.75" x14ac:dyDescent="0.2">
      <c r="A83" s="42"/>
      <c r="B83" s="45" t="s">
        <v>283</v>
      </c>
      <c r="C83" s="42"/>
      <c r="D83" s="42"/>
      <c r="E83" s="42"/>
      <c r="F83" s="42"/>
      <c r="G83" s="42"/>
      <c r="H83" s="46"/>
      <c r="I83" s="97"/>
      <c r="J83" s="42"/>
      <c r="K83" s="42"/>
      <c r="L83" s="42"/>
    </row>
    <row r="84" spans="1:12" ht="38.25" x14ac:dyDescent="0.2">
      <c r="A84" s="44">
        <v>1</v>
      </c>
      <c r="B84" s="35" t="s">
        <v>282</v>
      </c>
      <c r="C84" s="14" t="s">
        <v>22</v>
      </c>
      <c r="D84" s="47">
        <v>11</v>
      </c>
      <c r="E84" s="35" t="s">
        <v>214</v>
      </c>
      <c r="F84" s="9" t="s">
        <v>22</v>
      </c>
      <c r="G84" s="9" t="s">
        <v>287</v>
      </c>
      <c r="H84" s="9" t="s">
        <v>14</v>
      </c>
      <c r="I84" s="11" t="s">
        <v>530</v>
      </c>
      <c r="J84" s="14" t="s">
        <v>203</v>
      </c>
      <c r="K84" s="9" t="s">
        <v>349</v>
      </c>
      <c r="L84" s="9" t="s">
        <v>13</v>
      </c>
    </row>
    <row r="85" spans="1:12" ht="38.25" x14ac:dyDescent="0.2">
      <c r="A85" s="44">
        <v>2</v>
      </c>
      <c r="B85" s="18" t="s">
        <v>216</v>
      </c>
      <c r="C85" s="9" t="s">
        <v>25</v>
      </c>
      <c r="D85" s="47">
        <v>6</v>
      </c>
      <c r="E85" s="35" t="s">
        <v>217</v>
      </c>
      <c r="F85" s="9" t="s">
        <v>25</v>
      </c>
      <c r="G85" s="9" t="s">
        <v>87</v>
      </c>
      <c r="H85" s="9" t="s">
        <v>14</v>
      </c>
      <c r="I85" s="48" t="s">
        <v>508</v>
      </c>
      <c r="J85" s="9" t="s">
        <v>25</v>
      </c>
      <c r="K85" s="9" t="s">
        <v>87</v>
      </c>
      <c r="L85" s="9" t="s">
        <v>13</v>
      </c>
    </row>
    <row r="86" spans="1:12" ht="38.25" x14ac:dyDescent="0.2">
      <c r="A86" s="44">
        <v>3</v>
      </c>
      <c r="B86" s="18" t="s">
        <v>218</v>
      </c>
      <c r="C86" s="9" t="s">
        <v>25</v>
      </c>
      <c r="D86" s="9" t="s">
        <v>36</v>
      </c>
      <c r="E86" s="35" t="s">
        <v>219</v>
      </c>
      <c r="F86" s="9" t="s">
        <v>25</v>
      </c>
      <c r="G86" s="9" t="s">
        <v>36</v>
      </c>
      <c r="H86" s="9" t="s">
        <v>14</v>
      </c>
      <c r="I86" s="48" t="s">
        <v>509</v>
      </c>
      <c r="J86" s="9" t="s">
        <v>25</v>
      </c>
      <c r="K86" s="9" t="s">
        <v>36</v>
      </c>
      <c r="L86" s="9" t="s">
        <v>13</v>
      </c>
    </row>
    <row r="87" spans="1:12" ht="25.5" x14ac:dyDescent="0.2">
      <c r="A87" s="44">
        <v>4</v>
      </c>
      <c r="B87" s="35" t="s">
        <v>220</v>
      </c>
      <c r="C87" s="9" t="s">
        <v>25</v>
      </c>
      <c r="D87" s="47">
        <v>6</v>
      </c>
      <c r="E87" s="35" t="s">
        <v>64</v>
      </c>
      <c r="F87" s="9" t="s">
        <v>25</v>
      </c>
      <c r="G87" s="47">
        <v>6</v>
      </c>
      <c r="H87" s="123" t="s">
        <v>14</v>
      </c>
      <c r="I87" s="19" t="s">
        <v>64</v>
      </c>
      <c r="J87" s="9" t="s">
        <v>25</v>
      </c>
      <c r="K87" s="47">
        <v>6</v>
      </c>
      <c r="L87" s="9" t="s">
        <v>13</v>
      </c>
    </row>
    <row r="88" spans="1:12" ht="25.5" x14ac:dyDescent="0.2">
      <c r="A88" s="44">
        <v>5</v>
      </c>
      <c r="B88" s="12" t="s">
        <v>221</v>
      </c>
      <c r="C88" s="13" t="s">
        <v>25</v>
      </c>
      <c r="D88" s="9" t="s">
        <v>36</v>
      </c>
      <c r="E88" s="12" t="s">
        <v>56</v>
      </c>
      <c r="F88" s="17" t="s">
        <v>25</v>
      </c>
      <c r="G88" s="123" t="s">
        <v>36</v>
      </c>
      <c r="H88" s="123" t="s">
        <v>14</v>
      </c>
      <c r="I88" s="94" t="s">
        <v>222</v>
      </c>
      <c r="J88" s="17" t="s">
        <v>25</v>
      </c>
      <c r="K88" s="9" t="s">
        <v>36</v>
      </c>
      <c r="L88" s="9" t="s">
        <v>13</v>
      </c>
    </row>
    <row r="89" spans="1:12" ht="25.5" x14ac:dyDescent="0.2">
      <c r="A89" s="17" t="s">
        <v>27</v>
      </c>
      <c r="B89" s="12" t="s">
        <v>212</v>
      </c>
      <c r="C89" s="13" t="s">
        <v>25</v>
      </c>
      <c r="D89" s="47">
        <v>2</v>
      </c>
      <c r="E89" s="12" t="s">
        <v>209</v>
      </c>
      <c r="F89" s="17" t="s">
        <v>25</v>
      </c>
      <c r="G89" s="123" t="s">
        <v>36</v>
      </c>
      <c r="H89" s="123" t="s">
        <v>14</v>
      </c>
      <c r="I89" s="98"/>
      <c r="J89" s="115"/>
      <c r="K89" s="115"/>
      <c r="L89" s="9" t="s">
        <v>13</v>
      </c>
    </row>
    <row r="90" spans="1:12" x14ac:dyDescent="0.2">
      <c r="A90" s="44">
        <v>7</v>
      </c>
      <c r="B90" s="12" t="s">
        <v>208</v>
      </c>
      <c r="C90" s="13" t="s">
        <v>25</v>
      </c>
      <c r="D90" s="9" t="s">
        <v>36</v>
      </c>
      <c r="E90" s="53"/>
      <c r="F90" s="21"/>
      <c r="G90" s="21"/>
      <c r="H90" s="110"/>
      <c r="I90" s="94" t="s">
        <v>209</v>
      </c>
      <c r="J90" s="17" t="s">
        <v>25</v>
      </c>
      <c r="K90" s="9" t="s">
        <v>36</v>
      </c>
      <c r="L90" s="9" t="s">
        <v>13</v>
      </c>
    </row>
    <row r="91" spans="1:12" x14ac:dyDescent="0.2">
      <c r="A91" s="44">
        <v>8</v>
      </c>
      <c r="B91" s="35" t="s">
        <v>204</v>
      </c>
      <c r="C91" s="14" t="s">
        <v>25</v>
      </c>
      <c r="D91" s="9" t="s">
        <v>36</v>
      </c>
      <c r="E91" s="53"/>
      <c r="F91" s="9"/>
      <c r="G91" s="9"/>
      <c r="H91" s="9"/>
      <c r="I91" s="48" t="s">
        <v>205</v>
      </c>
      <c r="J91" s="9" t="s">
        <v>88</v>
      </c>
      <c r="K91" s="9" t="s">
        <v>36</v>
      </c>
      <c r="L91" s="9" t="s">
        <v>13</v>
      </c>
    </row>
    <row r="92" spans="1:12" ht="25.5" x14ac:dyDescent="0.2">
      <c r="A92" s="17" t="s">
        <v>32</v>
      </c>
      <c r="B92" s="18" t="s">
        <v>317</v>
      </c>
      <c r="C92" s="14" t="s">
        <v>22</v>
      </c>
      <c r="D92" s="47">
        <v>3</v>
      </c>
      <c r="E92" s="35" t="s">
        <v>314</v>
      </c>
      <c r="F92" s="9" t="s">
        <v>22</v>
      </c>
      <c r="G92" s="9" t="s">
        <v>319</v>
      </c>
      <c r="H92" s="9" t="s">
        <v>14</v>
      </c>
      <c r="I92" s="98"/>
      <c r="J92" s="9"/>
      <c r="K92" s="9"/>
      <c r="L92" s="9" t="s">
        <v>13</v>
      </c>
    </row>
    <row r="93" spans="1:12" ht="25.5" x14ac:dyDescent="0.2">
      <c r="A93" s="17" t="s">
        <v>33</v>
      </c>
      <c r="B93" s="18" t="s">
        <v>318</v>
      </c>
      <c r="C93" s="14" t="s">
        <v>22</v>
      </c>
      <c r="D93" s="47">
        <v>4</v>
      </c>
      <c r="E93" s="35" t="s">
        <v>315</v>
      </c>
      <c r="F93" s="9" t="s">
        <v>22</v>
      </c>
      <c r="G93" s="9" t="s">
        <v>39</v>
      </c>
      <c r="H93" s="9" t="s">
        <v>14</v>
      </c>
      <c r="I93" s="98"/>
      <c r="J93" s="9"/>
      <c r="K93" s="9"/>
      <c r="L93" s="9" t="s">
        <v>13</v>
      </c>
    </row>
    <row r="94" spans="1:12" ht="38.25" x14ac:dyDescent="0.2">
      <c r="A94" s="44">
        <v>11</v>
      </c>
      <c r="B94" s="18" t="s">
        <v>206</v>
      </c>
      <c r="C94" s="14" t="s">
        <v>22</v>
      </c>
      <c r="D94" s="43" t="s">
        <v>319</v>
      </c>
      <c r="E94" s="53"/>
      <c r="F94" s="9"/>
      <c r="G94" s="9"/>
      <c r="H94" s="123"/>
      <c r="I94" s="48" t="s">
        <v>213</v>
      </c>
      <c r="J94" s="14" t="s">
        <v>22</v>
      </c>
      <c r="K94" s="9" t="s">
        <v>319</v>
      </c>
      <c r="L94" s="9" t="s">
        <v>13</v>
      </c>
    </row>
    <row r="95" spans="1:12" ht="38.25" x14ac:dyDescent="0.2">
      <c r="A95" s="44">
        <v>12</v>
      </c>
      <c r="B95" s="18" t="s">
        <v>207</v>
      </c>
      <c r="C95" s="14" t="s">
        <v>22</v>
      </c>
      <c r="D95" s="43" t="s">
        <v>39</v>
      </c>
      <c r="E95" s="53"/>
      <c r="F95" s="9"/>
      <c r="G95" s="9"/>
      <c r="H95" s="123"/>
      <c r="I95" s="48" t="s">
        <v>284</v>
      </c>
      <c r="J95" s="14" t="s">
        <v>354</v>
      </c>
      <c r="K95" s="9" t="s">
        <v>39</v>
      </c>
      <c r="L95" s="9" t="s">
        <v>13</v>
      </c>
    </row>
    <row r="96" spans="1:12" ht="25.5" x14ac:dyDescent="0.2">
      <c r="A96" s="44">
        <v>13</v>
      </c>
      <c r="B96" s="11" t="s">
        <v>261</v>
      </c>
      <c r="C96" s="9" t="s">
        <v>5</v>
      </c>
      <c r="D96" s="9" t="s">
        <v>355</v>
      </c>
      <c r="E96" s="53"/>
      <c r="F96" s="9"/>
      <c r="G96" s="9"/>
      <c r="H96" s="9"/>
      <c r="I96" s="48" t="s">
        <v>356</v>
      </c>
      <c r="J96" s="9" t="s">
        <v>23</v>
      </c>
      <c r="K96" s="9" t="s">
        <v>285</v>
      </c>
      <c r="L96" s="9" t="s">
        <v>13</v>
      </c>
    </row>
    <row r="97" spans="1:12" ht="15.75" x14ac:dyDescent="0.2">
      <c r="A97" s="39"/>
      <c r="B97" s="40" t="s">
        <v>394</v>
      </c>
      <c r="C97" s="39"/>
      <c r="D97" s="39"/>
      <c r="E97" s="39"/>
      <c r="F97" s="39"/>
      <c r="G97" s="39"/>
      <c r="H97" s="41"/>
      <c r="I97" s="99"/>
      <c r="J97" s="39"/>
      <c r="K97" s="39"/>
      <c r="L97" s="42"/>
    </row>
    <row r="98" spans="1:12" ht="25.5" x14ac:dyDescent="0.2">
      <c r="A98" s="9" t="s">
        <v>9</v>
      </c>
      <c r="B98" s="19" t="s">
        <v>392</v>
      </c>
      <c r="C98" s="14" t="s">
        <v>5</v>
      </c>
      <c r="D98" s="9" t="s">
        <v>382</v>
      </c>
      <c r="E98" s="19" t="s">
        <v>383</v>
      </c>
      <c r="F98" s="14" t="s">
        <v>78</v>
      </c>
      <c r="G98" s="9" t="s">
        <v>393</v>
      </c>
      <c r="H98" s="14" t="s">
        <v>14</v>
      </c>
      <c r="I98" s="19"/>
      <c r="J98" s="14"/>
      <c r="K98" s="14"/>
      <c r="L98" s="14" t="s">
        <v>13</v>
      </c>
    </row>
    <row r="99" spans="1:12" x14ac:dyDescent="0.2">
      <c r="A99" s="9" t="s">
        <v>10</v>
      </c>
      <c r="B99" s="11" t="s">
        <v>384</v>
      </c>
      <c r="C99" s="13" t="s">
        <v>5</v>
      </c>
      <c r="D99" s="17" t="s">
        <v>382</v>
      </c>
      <c r="E99" s="12"/>
      <c r="F99" s="17"/>
      <c r="G99" s="9"/>
      <c r="H99" s="123"/>
      <c r="I99" s="94"/>
      <c r="J99" s="17"/>
      <c r="K99" s="9"/>
      <c r="L99" s="9" t="s">
        <v>13</v>
      </c>
    </row>
    <row r="100" spans="1:12" x14ac:dyDescent="0.2">
      <c r="A100" s="9" t="s">
        <v>11</v>
      </c>
      <c r="B100" s="19" t="s">
        <v>554</v>
      </c>
      <c r="C100" s="14" t="s">
        <v>5</v>
      </c>
      <c r="D100" s="9" t="s">
        <v>382</v>
      </c>
      <c r="E100" s="36"/>
      <c r="F100" s="14"/>
      <c r="G100" s="14"/>
      <c r="H100" s="14"/>
      <c r="I100" s="19" t="s">
        <v>385</v>
      </c>
      <c r="J100" s="14" t="s">
        <v>386</v>
      </c>
      <c r="K100" s="9" t="s">
        <v>106</v>
      </c>
      <c r="L100" s="14" t="s">
        <v>13</v>
      </c>
    </row>
    <row r="101" spans="1:12" ht="25.5" x14ac:dyDescent="0.2">
      <c r="A101" s="9" t="s">
        <v>12</v>
      </c>
      <c r="B101" s="12" t="s">
        <v>387</v>
      </c>
      <c r="C101" s="13" t="s">
        <v>5</v>
      </c>
      <c r="D101" s="17" t="s">
        <v>382</v>
      </c>
      <c r="E101" s="37"/>
      <c r="F101" s="37"/>
      <c r="G101" s="37"/>
      <c r="H101" s="37"/>
      <c r="I101" s="96" t="s">
        <v>388</v>
      </c>
      <c r="J101" s="37" t="s">
        <v>389</v>
      </c>
      <c r="K101" s="9" t="s">
        <v>403</v>
      </c>
      <c r="L101" s="9" t="s">
        <v>13</v>
      </c>
    </row>
    <row r="102" spans="1:12" ht="25.5" x14ac:dyDescent="0.2">
      <c r="A102" s="9" t="s">
        <v>26</v>
      </c>
      <c r="B102" s="11" t="s">
        <v>390</v>
      </c>
      <c r="C102" s="13" t="s">
        <v>5</v>
      </c>
      <c r="D102" s="17" t="s">
        <v>382</v>
      </c>
      <c r="E102" s="37"/>
      <c r="F102" s="37"/>
      <c r="G102" s="37"/>
      <c r="H102" s="37"/>
      <c r="I102" s="96" t="s">
        <v>529</v>
      </c>
      <c r="J102" s="37" t="s">
        <v>391</v>
      </c>
      <c r="K102" s="9" t="s">
        <v>555</v>
      </c>
      <c r="L102" s="9" t="s">
        <v>13</v>
      </c>
    </row>
    <row r="103" spans="1:12" ht="25.5" x14ac:dyDescent="0.2">
      <c r="A103" s="9" t="s">
        <v>27</v>
      </c>
      <c r="B103" s="11" t="s">
        <v>380</v>
      </c>
      <c r="C103" s="9" t="s">
        <v>5</v>
      </c>
      <c r="D103" s="9" t="s">
        <v>382</v>
      </c>
      <c r="E103" s="38"/>
      <c r="F103" s="38"/>
      <c r="G103" s="38"/>
      <c r="H103" s="19"/>
      <c r="I103" s="94" t="s">
        <v>373</v>
      </c>
      <c r="J103" s="9" t="s">
        <v>23</v>
      </c>
      <c r="K103" s="9" t="s">
        <v>556</v>
      </c>
      <c r="L103" s="9" t="s">
        <v>13</v>
      </c>
    </row>
    <row r="104" spans="1:12" ht="25.5" x14ac:dyDescent="0.2">
      <c r="A104" s="9" t="s">
        <v>28</v>
      </c>
      <c r="B104" s="11" t="s">
        <v>379</v>
      </c>
      <c r="C104" s="9" t="s">
        <v>5</v>
      </c>
      <c r="D104" s="9" t="s">
        <v>381</v>
      </c>
      <c r="E104" s="38"/>
      <c r="F104" s="38"/>
      <c r="G104" s="38"/>
      <c r="H104" s="19"/>
      <c r="I104" s="94" t="s">
        <v>373</v>
      </c>
      <c r="J104" s="9" t="s">
        <v>23</v>
      </c>
      <c r="K104" s="9" t="s">
        <v>557</v>
      </c>
      <c r="L104" s="9" t="s">
        <v>13</v>
      </c>
    </row>
    <row r="105" spans="1:12" ht="25.5" x14ac:dyDescent="0.2">
      <c r="A105" s="9" t="s">
        <v>29</v>
      </c>
      <c r="B105" s="11" t="s">
        <v>375</v>
      </c>
      <c r="C105" s="9" t="s">
        <v>5</v>
      </c>
      <c r="D105" s="9" t="s">
        <v>376</v>
      </c>
      <c r="E105" s="9"/>
      <c r="F105" s="9"/>
      <c r="G105" s="9"/>
      <c r="H105" s="9"/>
      <c r="I105" s="19" t="s">
        <v>374</v>
      </c>
      <c r="J105" s="9" t="s">
        <v>23</v>
      </c>
      <c r="K105" s="9" t="s">
        <v>377</v>
      </c>
      <c r="L105" s="9" t="s">
        <v>13</v>
      </c>
    </row>
    <row r="106" spans="1:12" x14ac:dyDescent="0.2">
      <c r="A106" s="9" t="s">
        <v>32</v>
      </c>
      <c r="B106" s="11" t="s">
        <v>378</v>
      </c>
      <c r="C106" s="9" t="s">
        <v>5</v>
      </c>
      <c r="D106" s="9" t="s">
        <v>36</v>
      </c>
      <c r="E106" s="9"/>
      <c r="F106" s="9"/>
      <c r="G106" s="9"/>
      <c r="H106" s="9"/>
      <c r="I106" s="19" t="s">
        <v>374</v>
      </c>
      <c r="J106" s="9" t="s">
        <v>23</v>
      </c>
      <c r="K106" s="9" t="s">
        <v>243</v>
      </c>
      <c r="L106" s="9" t="s">
        <v>13</v>
      </c>
    </row>
    <row r="107" spans="1:12" ht="15.75" x14ac:dyDescent="0.2">
      <c r="A107" s="68"/>
      <c r="B107" s="68" t="s">
        <v>397</v>
      </c>
      <c r="C107" s="68"/>
      <c r="D107" s="68"/>
      <c r="E107" s="68"/>
      <c r="F107" s="68"/>
      <c r="G107" s="68"/>
      <c r="H107" s="111"/>
      <c r="I107" s="112"/>
      <c r="J107" s="111"/>
      <c r="K107" s="111"/>
      <c r="L107" s="68"/>
    </row>
    <row r="108" spans="1:12" ht="25.5" x14ac:dyDescent="0.2">
      <c r="A108" s="44">
        <v>1</v>
      </c>
      <c r="B108" s="18" t="s">
        <v>101</v>
      </c>
      <c r="C108" s="14" t="s">
        <v>25</v>
      </c>
      <c r="D108" s="43" t="s">
        <v>107</v>
      </c>
      <c r="E108" s="35" t="s">
        <v>103</v>
      </c>
      <c r="F108" s="14" t="s">
        <v>25</v>
      </c>
      <c r="G108" s="43" t="s">
        <v>107</v>
      </c>
      <c r="H108" s="9" t="s">
        <v>14</v>
      </c>
      <c r="I108" s="48"/>
      <c r="J108" s="9"/>
      <c r="K108" s="9"/>
      <c r="L108" s="9" t="s">
        <v>13</v>
      </c>
    </row>
    <row r="109" spans="1:12" ht="25.5" x14ac:dyDescent="0.2">
      <c r="A109" s="44">
        <v>2</v>
      </c>
      <c r="B109" s="18" t="s">
        <v>104</v>
      </c>
      <c r="C109" s="14" t="s">
        <v>25</v>
      </c>
      <c r="D109" s="43" t="s">
        <v>20</v>
      </c>
      <c r="E109" s="35" t="s">
        <v>103</v>
      </c>
      <c r="F109" s="14" t="s">
        <v>25</v>
      </c>
      <c r="G109" s="43" t="s">
        <v>20</v>
      </c>
      <c r="H109" s="9" t="s">
        <v>14</v>
      </c>
      <c r="I109" s="48"/>
      <c r="J109" s="9"/>
      <c r="K109" s="9"/>
      <c r="L109" s="9" t="s">
        <v>13</v>
      </c>
    </row>
    <row r="110" spans="1:12" ht="25.5" x14ac:dyDescent="0.2">
      <c r="A110" s="44">
        <v>3</v>
      </c>
      <c r="B110" s="11" t="s">
        <v>600</v>
      </c>
      <c r="C110" s="14" t="s">
        <v>25</v>
      </c>
      <c r="D110" s="43" t="s">
        <v>20</v>
      </c>
      <c r="E110" s="35"/>
      <c r="F110" s="14"/>
      <c r="G110" s="43"/>
      <c r="H110" s="9"/>
      <c r="I110" s="48" t="s">
        <v>575</v>
      </c>
      <c r="J110" s="14" t="s">
        <v>25</v>
      </c>
      <c r="K110" s="9" t="s">
        <v>20</v>
      </c>
      <c r="L110" s="9" t="s">
        <v>13</v>
      </c>
    </row>
    <row r="111" spans="1:12" ht="25.5" x14ac:dyDescent="0.2">
      <c r="A111" s="44">
        <v>4</v>
      </c>
      <c r="B111" s="11" t="s">
        <v>601</v>
      </c>
      <c r="C111" s="14" t="s">
        <v>25</v>
      </c>
      <c r="D111" s="43" t="s">
        <v>36</v>
      </c>
      <c r="E111" s="35"/>
      <c r="F111" s="14"/>
      <c r="G111" s="43"/>
      <c r="H111" s="9"/>
      <c r="I111" s="48" t="s">
        <v>576</v>
      </c>
      <c r="J111" s="14" t="s">
        <v>25</v>
      </c>
      <c r="K111" s="9" t="s">
        <v>36</v>
      </c>
      <c r="L111" s="9" t="s">
        <v>13</v>
      </c>
    </row>
    <row r="112" spans="1:12" ht="25.5" x14ac:dyDescent="0.2">
      <c r="A112" s="44">
        <v>5</v>
      </c>
      <c r="B112" s="11" t="s">
        <v>602</v>
      </c>
      <c r="C112" s="14" t="s">
        <v>25</v>
      </c>
      <c r="D112" s="43" t="s">
        <v>319</v>
      </c>
      <c r="E112" s="35"/>
      <c r="F112" s="14"/>
      <c r="G112" s="43"/>
      <c r="H112" s="9"/>
      <c r="I112" s="48" t="s">
        <v>577</v>
      </c>
      <c r="J112" s="14" t="s">
        <v>25</v>
      </c>
      <c r="K112" s="9" t="s">
        <v>319</v>
      </c>
      <c r="L112" s="9" t="s">
        <v>13</v>
      </c>
    </row>
    <row r="113" spans="1:12" ht="25.5" x14ac:dyDescent="0.2">
      <c r="A113" s="44">
        <v>6</v>
      </c>
      <c r="B113" s="35" t="s">
        <v>112</v>
      </c>
      <c r="C113" s="14" t="s">
        <v>25</v>
      </c>
      <c r="D113" s="43" t="s">
        <v>226</v>
      </c>
      <c r="E113" s="11"/>
      <c r="F113" s="9"/>
      <c r="G113" s="9"/>
      <c r="H113" s="9"/>
      <c r="I113" s="48" t="s">
        <v>357</v>
      </c>
      <c r="J113" s="9" t="s">
        <v>88</v>
      </c>
      <c r="K113" s="9" t="s">
        <v>226</v>
      </c>
      <c r="L113" s="9" t="s">
        <v>13</v>
      </c>
    </row>
    <row r="114" spans="1:12" ht="25.5" x14ac:dyDescent="0.2">
      <c r="A114" s="44">
        <v>7</v>
      </c>
      <c r="B114" s="35" t="s">
        <v>113</v>
      </c>
      <c r="C114" s="14" t="s">
        <v>25</v>
      </c>
      <c r="D114" s="43" t="s">
        <v>21</v>
      </c>
      <c r="E114" s="11"/>
      <c r="F114" s="9"/>
      <c r="G114" s="9"/>
      <c r="H114" s="9"/>
      <c r="I114" s="48" t="s">
        <v>357</v>
      </c>
      <c r="J114" s="9" t="s">
        <v>90</v>
      </c>
      <c r="K114" s="9" t="s">
        <v>107</v>
      </c>
      <c r="L114" s="9" t="s">
        <v>13</v>
      </c>
    </row>
    <row r="115" spans="1:12" ht="38.25" x14ac:dyDescent="0.2">
      <c r="A115" s="44">
        <v>8</v>
      </c>
      <c r="B115" s="35" t="s">
        <v>133</v>
      </c>
      <c r="C115" s="14" t="s">
        <v>22</v>
      </c>
      <c r="D115" s="9" t="s">
        <v>106</v>
      </c>
      <c r="E115" s="11" t="s">
        <v>115</v>
      </c>
      <c r="F115" s="14" t="s">
        <v>22</v>
      </c>
      <c r="G115" s="9" t="s">
        <v>106</v>
      </c>
      <c r="H115" s="9" t="s">
        <v>38</v>
      </c>
      <c r="I115" s="48" t="s">
        <v>558</v>
      </c>
      <c r="J115" s="14" t="s">
        <v>278</v>
      </c>
      <c r="K115" s="9" t="s">
        <v>365</v>
      </c>
      <c r="L115" s="9" t="s">
        <v>13</v>
      </c>
    </row>
    <row r="116" spans="1:12" ht="38.25" x14ac:dyDescent="0.2">
      <c r="A116" s="44">
        <v>9</v>
      </c>
      <c r="B116" s="35" t="s">
        <v>132</v>
      </c>
      <c r="C116" s="14" t="s">
        <v>22</v>
      </c>
      <c r="D116" s="9" t="s">
        <v>328</v>
      </c>
      <c r="E116" s="11" t="s">
        <v>116</v>
      </c>
      <c r="F116" s="14" t="s">
        <v>22</v>
      </c>
      <c r="G116" s="9" t="s">
        <v>328</v>
      </c>
      <c r="H116" s="9" t="s">
        <v>38</v>
      </c>
      <c r="I116" s="48" t="s">
        <v>559</v>
      </c>
      <c r="J116" s="14" t="s">
        <v>366</v>
      </c>
      <c r="K116" s="9" t="s">
        <v>367</v>
      </c>
      <c r="L116" s="9" t="s">
        <v>13</v>
      </c>
    </row>
    <row r="117" spans="1:12" ht="38.25" x14ac:dyDescent="0.2">
      <c r="A117" s="44">
        <v>10</v>
      </c>
      <c r="B117" s="35" t="s">
        <v>134</v>
      </c>
      <c r="C117" s="14" t="s">
        <v>22</v>
      </c>
      <c r="D117" s="9" t="s">
        <v>277</v>
      </c>
      <c r="E117" s="11" t="s">
        <v>118</v>
      </c>
      <c r="F117" s="14" t="s">
        <v>22</v>
      </c>
      <c r="G117" s="9" t="s">
        <v>277</v>
      </c>
      <c r="H117" s="9" t="s">
        <v>38</v>
      </c>
      <c r="I117" s="48" t="s">
        <v>560</v>
      </c>
      <c r="J117" s="14" t="s">
        <v>117</v>
      </c>
      <c r="K117" s="9" t="s">
        <v>368</v>
      </c>
      <c r="L117" s="9" t="s">
        <v>13</v>
      </c>
    </row>
    <row r="118" spans="1:12" ht="38.25" x14ac:dyDescent="0.2">
      <c r="A118" s="44">
        <v>11</v>
      </c>
      <c r="B118" s="35" t="s">
        <v>135</v>
      </c>
      <c r="C118" s="14" t="s">
        <v>22</v>
      </c>
      <c r="D118" s="9" t="s">
        <v>102</v>
      </c>
      <c r="E118" s="11" t="s">
        <v>119</v>
      </c>
      <c r="F118" s="14" t="s">
        <v>22</v>
      </c>
      <c r="G118" s="9" t="s">
        <v>102</v>
      </c>
      <c r="H118" s="9" t="s">
        <v>38</v>
      </c>
      <c r="I118" s="48" t="s">
        <v>528</v>
      </c>
      <c r="J118" s="14" t="s">
        <v>117</v>
      </c>
      <c r="K118" s="9" t="s">
        <v>364</v>
      </c>
      <c r="L118" s="9" t="s">
        <v>13</v>
      </c>
    </row>
    <row r="119" spans="1:12" ht="25.5" x14ac:dyDescent="0.2">
      <c r="A119" s="44">
        <v>12</v>
      </c>
      <c r="B119" s="35" t="s">
        <v>142</v>
      </c>
      <c r="C119" s="14" t="s">
        <v>22</v>
      </c>
      <c r="D119" s="9" t="s">
        <v>358</v>
      </c>
      <c r="E119" s="11" t="s">
        <v>143</v>
      </c>
      <c r="F119" s="14" t="s">
        <v>22</v>
      </c>
      <c r="G119" s="43" t="s">
        <v>264</v>
      </c>
      <c r="H119" s="9" t="s">
        <v>363</v>
      </c>
      <c r="I119" s="48" t="s">
        <v>92</v>
      </c>
      <c r="J119" s="14" t="s">
        <v>91</v>
      </c>
      <c r="K119" s="9" t="s">
        <v>359</v>
      </c>
      <c r="L119" s="9" t="s">
        <v>13</v>
      </c>
    </row>
    <row r="120" spans="1:12" ht="25.5" x14ac:dyDescent="0.2">
      <c r="A120" s="44">
        <v>13</v>
      </c>
      <c r="B120" s="18" t="s">
        <v>301</v>
      </c>
      <c r="C120" s="14" t="s">
        <v>22</v>
      </c>
      <c r="D120" s="43" t="s">
        <v>21</v>
      </c>
      <c r="E120" s="11"/>
      <c r="F120" s="14"/>
      <c r="G120" s="43"/>
      <c r="H120" s="9"/>
      <c r="I120" s="48" t="s">
        <v>302</v>
      </c>
      <c r="J120" s="14" t="s">
        <v>91</v>
      </c>
      <c r="K120" s="9" t="s">
        <v>360</v>
      </c>
      <c r="L120" s="9" t="s">
        <v>13</v>
      </c>
    </row>
    <row r="121" spans="1:12" ht="13.5" x14ac:dyDescent="0.2">
      <c r="A121" s="44">
        <v>14</v>
      </c>
      <c r="B121" s="11" t="s">
        <v>93</v>
      </c>
      <c r="C121" s="9" t="s">
        <v>94</v>
      </c>
      <c r="D121" s="9" t="s">
        <v>361</v>
      </c>
      <c r="E121" s="59"/>
      <c r="F121" s="9"/>
      <c r="G121" s="9"/>
      <c r="H121" s="9"/>
      <c r="I121" s="48" t="s">
        <v>95</v>
      </c>
      <c r="J121" s="9" t="s">
        <v>22</v>
      </c>
      <c r="K121" s="9" t="s">
        <v>510</v>
      </c>
      <c r="L121" s="9" t="s">
        <v>13</v>
      </c>
    </row>
    <row r="122" spans="1:12" ht="13.5" x14ac:dyDescent="0.2">
      <c r="A122" s="44">
        <v>15</v>
      </c>
      <c r="B122" s="11" t="s">
        <v>303</v>
      </c>
      <c r="C122" s="9" t="s">
        <v>94</v>
      </c>
      <c r="D122" s="9" t="s">
        <v>362</v>
      </c>
      <c r="E122" s="59"/>
      <c r="F122" s="9"/>
      <c r="G122" s="9"/>
      <c r="H122" s="9"/>
      <c r="I122" s="48" t="s">
        <v>95</v>
      </c>
      <c r="J122" s="9" t="s">
        <v>22</v>
      </c>
      <c r="K122" s="9" t="s">
        <v>421</v>
      </c>
      <c r="L122" s="9" t="s">
        <v>13</v>
      </c>
    </row>
    <row r="123" spans="1:12" ht="38.25" x14ac:dyDescent="0.2">
      <c r="A123" s="44">
        <v>17</v>
      </c>
      <c r="B123" s="18" t="s">
        <v>369</v>
      </c>
      <c r="C123" s="14" t="s">
        <v>25</v>
      </c>
      <c r="D123" s="43" t="s">
        <v>36</v>
      </c>
      <c r="E123" s="11"/>
      <c r="F123" s="9"/>
      <c r="G123" s="9"/>
      <c r="H123" s="9"/>
      <c r="I123" s="48" t="s">
        <v>479</v>
      </c>
      <c r="J123" s="9" t="s">
        <v>480</v>
      </c>
      <c r="K123" s="9" t="s">
        <v>481</v>
      </c>
      <c r="L123" s="9" t="s">
        <v>13</v>
      </c>
    </row>
    <row r="124" spans="1:12" ht="25.5" x14ac:dyDescent="0.2">
      <c r="A124" s="44">
        <v>18</v>
      </c>
      <c r="B124" s="83" t="s">
        <v>96</v>
      </c>
      <c r="C124" s="9" t="s">
        <v>477</v>
      </c>
      <c r="D124" s="9" t="s">
        <v>478</v>
      </c>
      <c r="E124" s="59"/>
      <c r="F124" s="9"/>
      <c r="G124" s="9"/>
      <c r="H124" s="9"/>
      <c r="I124" s="48"/>
      <c r="J124" s="9"/>
      <c r="K124" s="9"/>
      <c r="L124" s="9" t="s">
        <v>13</v>
      </c>
    </row>
    <row r="125" spans="1:12" ht="38.25" x14ac:dyDescent="0.2">
      <c r="A125" s="44">
        <v>19</v>
      </c>
      <c r="B125" s="18" t="s">
        <v>482</v>
      </c>
      <c r="C125" s="14" t="s">
        <v>97</v>
      </c>
      <c r="D125" s="43" t="s">
        <v>371</v>
      </c>
      <c r="E125" s="11"/>
      <c r="F125" s="9"/>
      <c r="G125" s="9"/>
      <c r="H125" s="9"/>
      <c r="I125" s="48"/>
      <c r="J125" s="9"/>
      <c r="K125" s="9"/>
      <c r="L125" s="9" t="s">
        <v>13</v>
      </c>
    </row>
    <row r="126" spans="1:12" ht="25.5" x14ac:dyDescent="0.2">
      <c r="A126" s="44">
        <v>20</v>
      </c>
      <c r="B126" s="11" t="s">
        <v>98</v>
      </c>
      <c r="C126" s="9" t="s">
        <v>5</v>
      </c>
      <c r="D126" s="9" t="s">
        <v>74</v>
      </c>
      <c r="E126" s="11"/>
      <c r="F126" s="9"/>
      <c r="G126" s="9"/>
      <c r="H126" s="9"/>
      <c r="I126" s="48" t="s">
        <v>100</v>
      </c>
      <c r="J126" s="9" t="s">
        <v>23</v>
      </c>
      <c r="K126" s="9" t="s">
        <v>370</v>
      </c>
      <c r="L126" s="9" t="s">
        <v>13</v>
      </c>
    </row>
    <row r="127" spans="1:12" ht="38.25" x14ac:dyDescent="0.2">
      <c r="A127" s="44">
        <v>21</v>
      </c>
      <c r="B127" s="12" t="s">
        <v>108</v>
      </c>
      <c r="C127" s="13" t="s">
        <v>97</v>
      </c>
      <c r="D127" s="9" t="s">
        <v>542</v>
      </c>
      <c r="E127" s="11"/>
      <c r="F127" s="9"/>
      <c r="G127" s="9"/>
      <c r="H127" s="9"/>
      <c r="I127" s="48" t="s">
        <v>544</v>
      </c>
      <c r="J127" s="13" t="s">
        <v>543</v>
      </c>
      <c r="K127" s="9" t="s">
        <v>545</v>
      </c>
      <c r="L127" s="9" t="s">
        <v>13</v>
      </c>
    </row>
    <row r="128" spans="1:12" ht="15.75" x14ac:dyDescent="0.2">
      <c r="A128" s="78"/>
      <c r="B128" s="68" t="s">
        <v>286</v>
      </c>
      <c r="C128" s="78"/>
      <c r="D128" s="78"/>
      <c r="E128" s="78"/>
      <c r="F128" s="78"/>
      <c r="G128" s="78"/>
      <c r="H128" s="112"/>
      <c r="I128" s="112"/>
      <c r="J128" s="111"/>
      <c r="K128" s="111"/>
      <c r="L128" s="78"/>
    </row>
    <row r="129" spans="1:12" ht="38.25" x14ac:dyDescent="0.2">
      <c r="A129" s="17" t="s">
        <v>9</v>
      </c>
      <c r="B129" s="35" t="s">
        <v>133</v>
      </c>
      <c r="C129" s="14" t="s">
        <v>22</v>
      </c>
      <c r="D129" s="9" t="s">
        <v>52</v>
      </c>
      <c r="E129" s="11" t="s">
        <v>115</v>
      </c>
      <c r="F129" s="14" t="s">
        <v>22</v>
      </c>
      <c r="G129" s="43" t="s">
        <v>52</v>
      </c>
      <c r="H129" s="9" t="s">
        <v>38</v>
      </c>
      <c r="I129" s="48" t="s">
        <v>563</v>
      </c>
      <c r="J129" s="14" t="s">
        <v>278</v>
      </c>
      <c r="K129" s="9" t="s">
        <v>138</v>
      </c>
      <c r="L129" s="9" t="s">
        <v>13</v>
      </c>
    </row>
    <row r="130" spans="1:12" ht="63.75" x14ac:dyDescent="0.2">
      <c r="A130" s="17" t="s">
        <v>10</v>
      </c>
      <c r="B130" s="35" t="s">
        <v>132</v>
      </c>
      <c r="C130" s="14" t="s">
        <v>22</v>
      </c>
      <c r="D130" s="9" t="s">
        <v>136</v>
      </c>
      <c r="E130" s="11" t="s">
        <v>116</v>
      </c>
      <c r="F130" s="14" t="s">
        <v>22</v>
      </c>
      <c r="G130" s="43" t="s">
        <v>136</v>
      </c>
      <c r="H130" s="9" t="s">
        <v>38</v>
      </c>
      <c r="I130" s="48" t="s">
        <v>561</v>
      </c>
      <c r="J130" s="14" t="s">
        <v>131</v>
      </c>
      <c r="K130" s="9" t="s">
        <v>137</v>
      </c>
      <c r="L130" s="9" t="s">
        <v>13</v>
      </c>
    </row>
    <row r="131" spans="1:12" ht="38.25" x14ac:dyDescent="0.2">
      <c r="A131" s="17" t="s">
        <v>11</v>
      </c>
      <c r="B131" s="35" t="s">
        <v>134</v>
      </c>
      <c r="C131" s="14" t="s">
        <v>22</v>
      </c>
      <c r="D131" s="9" t="s">
        <v>146</v>
      </c>
      <c r="E131" s="11" t="s">
        <v>118</v>
      </c>
      <c r="F131" s="14" t="s">
        <v>22</v>
      </c>
      <c r="G131" s="43" t="s">
        <v>146</v>
      </c>
      <c r="H131" s="9" t="s">
        <v>38</v>
      </c>
      <c r="I131" s="48" t="s">
        <v>562</v>
      </c>
      <c r="J131" s="14" t="s">
        <v>117</v>
      </c>
      <c r="K131" s="9" t="s">
        <v>147</v>
      </c>
      <c r="L131" s="9" t="s">
        <v>13</v>
      </c>
    </row>
    <row r="132" spans="1:12" ht="38.25" x14ac:dyDescent="0.2">
      <c r="A132" s="17" t="s">
        <v>12</v>
      </c>
      <c r="B132" s="35" t="s">
        <v>135</v>
      </c>
      <c r="C132" s="14" t="s">
        <v>22</v>
      </c>
      <c r="D132" s="9" t="s">
        <v>139</v>
      </c>
      <c r="E132" s="11" t="s">
        <v>119</v>
      </c>
      <c r="F132" s="14" t="s">
        <v>22</v>
      </c>
      <c r="G132" s="43" t="s">
        <v>140</v>
      </c>
      <c r="H132" s="9" t="s">
        <v>38</v>
      </c>
      <c r="I132" s="48" t="s">
        <v>564</v>
      </c>
      <c r="J132" s="14" t="s">
        <v>117</v>
      </c>
      <c r="K132" s="9" t="s">
        <v>141</v>
      </c>
      <c r="L132" s="9" t="s">
        <v>13</v>
      </c>
    </row>
    <row r="133" spans="1:12" ht="25.5" x14ac:dyDescent="0.2">
      <c r="A133" s="17" t="s">
        <v>26</v>
      </c>
      <c r="B133" s="35" t="s">
        <v>142</v>
      </c>
      <c r="C133" s="14" t="s">
        <v>22</v>
      </c>
      <c r="D133" s="9" t="s">
        <v>106</v>
      </c>
      <c r="E133" s="11" t="s">
        <v>143</v>
      </c>
      <c r="F133" s="14" t="s">
        <v>22</v>
      </c>
      <c r="G133" s="43" t="s">
        <v>106</v>
      </c>
      <c r="H133" s="9" t="s">
        <v>38</v>
      </c>
      <c r="I133" s="48" t="s">
        <v>144</v>
      </c>
      <c r="J133" s="14" t="s">
        <v>145</v>
      </c>
      <c r="K133" s="9" t="s">
        <v>106</v>
      </c>
      <c r="L133" s="9" t="s">
        <v>13</v>
      </c>
    </row>
    <row r="134" spans="1:12" ht="25.5" x14ac:dyDescent="0.2">
      <c r="A134" s="17" t="s">
        <v>27</v>
      </c>
      <c r="B134" s="35" t="s">
        <v>153</v>
      </c>
      <c r="C134" s="14" t="s">
        <v>25</v>
      </c>
      <c r="D134" s="43" t="s">
        <v>36</v>
      </c>
      <c r="E134" s="11" t="s">
        <v>154</v>
      </c>
      <c r="F134" s="9" t="s">
        <v>88</v>
      </c>
      <c r="G134" s="9" t="s">
        <v>36</v>
      </c>
      <c r="H134" s="9" t="s">
        <v>14</v>
      </c>
      <c r="I134" s="48" t="s">
        <v>155</v>
      </c>
      <c r="J134" s="9" t="s">
        <v>88</v>
      </c>
      <c r="K134" s="9" t="s">
        <v>36</v>
      </c>
      <c r="L134" s="9" t="s">
        <v>13</v>
      </c>
    </row>
    <row r="135" spans="1:12" ht="25.5" x14ac:dyDescent="0.2">
      <c r="A135" s="17" t="s">
        <v>28</v>
      </c>
      <c r="B135" s="35" t="s">
        <v>120</v>
      </c>
      <c r="C135" s="14" t="s">
        <v>25</v>
      </c>
      <c r="D135" s="43" t="s">
        <v>148</v>
      </c>
      <c r="E135" s="11" t="s">
        <v>121</v>
      </c>
      <c r="F135" s="9" t="s">
        <v>88</v>
      </c>
      <c r="G135" s="9" t="s">
        <v>149</v>
      </c>
      <c r="H135" s="9" t="s">
        <v>14</v>
      </c>
      <c r="I135" s="48" t="s">
        <v>122</v>
      </c>
      <c r="J135" s="9" t="s">
        <v>88</v>
      </c>
      <c r="K135" s="9" t="s">
        <v>149</v>
      </c>
      <c r="L135" s="9" t="s">
        <v>13</v>
      </c>
    </row>
    <row r="136" spans="1:12" ht="25.5" x14ac:dyDescent="0.2">
      <c r="A136" s="17" t="s">
        <v>29</v>
      </c>
      <c r="B136" s="35" t="s">
        <v>150</v>
      </c>
      <c r="C136" s="14" t="s">
        <v>25</v>
      </c>
      <c r="D136" s="43" t="s">
        <v>36</v>
      </c>
      <c r="E136" s="11" t="s">
        <v>151</v>
      </c>
      <c r="F136" s="9" t="s">
        <v>88</v>
      </c>
      <c r="G136" s="9" t="s">
        <v>36</v>
      </c>
      <c r="H136" s="9" t="s">
        <v>14</v>
      </c>
      <c r="I136" s="48" t="s">
        <v>152</v>
      </c>
      <c r="J136" s="9" t="s">
        <v>88</v>
      </c>
      <c r="K136" s="9" t="s">
        <v>36</v>
      </c>
      <c r="L136" s="9" t="s">
        <v>13</v>
      </c>
    </row>
    <row r="137" spans="1:12" x14ac:dyDescent="0.2">
      <c r="A137" s="17" t="s">
        <v>32</v>
      </c>
      <c r="B137" s="11" t="s">
        <v>123</v>
      </c>
      <c r="C137" s="14" t="s">
        <v>5</v>
      </c>
      <c r="D137" s="9" t="s">
        <v>72</v>
      </c>
      <c r="E137" s="11"/>
      <c r="F137" s="9"/>
      <c r="G137" s="9"/>
      <c r="H137" s="9"/>
      <c r="I137" s="48" t="s">
        <v>124</v>
      </c>
      <c r="J137" s="14" t="s">
        <v>23</v>
      </c>
      <c r="K137" s="9" t="s">
        <v>39</v>
      </c>
      <c r="L137" s="9" t="s">
        <v>13</v>
      </c>
    </row>
    <row r="138" spans="1:12" x14ac:dyDescent="0.2">
      <c r="A138" s="17" t="s">
        <v>33</v>
      </c>
      <c r="B138" s="35" t="s">
        <v>125</v>
      </c>
      <c r="C138" s="14" t="s">
        <v>5</v>
      </c>
      <c r="D138" s="43" t="s">
        <v>72</v>
      </c>
      <c r="E138" s="11"/>
      <c r="F138" s="9"/>
      <c r="G138" s="9"/>
      <c r="H138" s="9"/>
      <c r="I138" s="48" t="s">
        <v>126</v>
      </c>
      <c r="J138" s="9" t="s">
        <v>23</v>
      </c>
      <c r="K138" s="9" t="s">
        <v>39</v>
      </c>
      <c r="L138" s="9" t="s">
        <v>13</v>
      </c>
    </row>
    <row r="139" spans="1:12" x14ac:dyDescent="0.2">
      <c r="A139" s="17" t="s">
        <v>42</v>
      </c>
      <c r="B139" s="11" t="s">
        <v>128</v>
      </c>
      <c r="C139" s="9" t="s">
        <v>78</v>
      </c>
      <c r="D139" s="9" t="s">
        <v>127</v>
      </c>
      <c r="E139" s="11"/>
      <c r="F139" s="9"/>
      <c r="G139" s="9"/>
      <c r="H139" s="9"/>
      <c r="I139" s="48" t="s">
        <v>129</v>
      </c>
      <c r="J139" s="9" t="s">
        <v>78</v>
      </c>
      <c r="K139" s="9" t="s">
        <v>127</v>
      </c>
      <c r="L139" s="9" t="s">
        <v>13</v>
      </c>
    </row>
    <row r="140" spans="1:12" ht="15.75" x14ac:dyDescent="0.2">
      <c r="A140" s="78"/>
      <c r="B140" s="68" t="s">
        <v>585</v>
      </c>
      <c r="C140" s="78"/>
      <c r="D140" s="78"/>
      <c r="E140" s="78"/>
      <c r="F140" s="78"/>
      <c r="G140" s="78"/>
      <c r="H140" s="112"/>
      <c r="I140" s="112"/>
      <c r="J140" s="111"/>
      <c r="K140" s="111"/>
      <c r="L140" s="78"/>
    </row>
    <row r="141" spans="1:12" x14ac:dyDescent="0.2">
      <c r="A141" s="14">
        <v>1</v>
      </c>
      <c r="B141" s="12" t="s">
        <v>410</v>
      </c>
      <c r="C141" s="13" t="s">
        <v>5</v>
      </c>
      <c r="D141" s="17" t="s">
        <v>72</v>
      </c>
      <c r="E141" s="37"/>
      <c r="F141" s="37"/>
      <c r="G141" s="37"/>
      <c r="H141" s="37"/>
      <c r="I141" s="96" t="s">
        <v>398</v>
      </c>
      <c r="J141" s="37" t="s">
        <v>399</v>
      </c>
      <c r="K141" s="9" t="s">
        <v>570</v>
      </c>
      <c r="L141" s="9" t="s">
        <v>13</v>
      </c>
    </row>
    <row r="142" spans="1:12" ht="51" x14ac:dyDescent="0.2">
      <c r="A142" s="14">
        <v>2</v>
      </c>
      <c r="B142" s="11" t="s">
        <v>593</v>
      </c>
      <c r="C142" s="9" t="s">
        <v>5</v>
      </c>
      <c r="D142" s="9" t="s">
        <v>578</v>
      </c>
      <c r="E142" s="38"/>
      <c r="F142" s="38"/>
      <c r="G142" s="38"/>
      <c r="H142" s="19"/>
      <c r="I142" s="94" t="s">
        <v>586</v>
      </c>
      <c r="J142" s="9" t="s">
        <v>587</v>
      </c>
      <c r="K142" s="9" t="s">
        <v>588</v>
      </c>
      <c r="L142" s="9" t="s">
        <v>13</v>
      </c>
    </row>
    <row r="143" spans="1:12" ht="25.5" x14ac:dyDescent="0.2">
      <c r="A143" s="14">
        <v>3</v>
      </c>
      <c r="B143" s="11" t="s">
        <v>594</v>
      </c>
      <c r="C143" s="9" t="s">
        <v>5</v>
      </c>
      <c r="D143" s="9" t="s">
        <v>580</v>
      </c>
      <c r="E143" s="38"/>
      <c r="F143" s="38"/>
      <c r="G143" s="38"/>
      <c r="H143" s="19"/>
      <c r="I143" s="94" t="s">
        <v>582</v>
      </c>
      <c r="J143" s="9" t="s">
        <v>191</v>
      </c>
      <c r="K143" s="9" t="s">
        <v>596</v>
      </c>
      <c r="L143" s="9" t="s">
        <v>13</v>
      </c>
    </row>
    <row r="144" spans="1:12" ht="25.5" x14ac:dyDescent="0.2">
      <c r="A144" s="14">
        <v>4</v>
      </c>
      <c r="B144" s="11" t="s">
        <v>595</v>
      </c>
      <c r="C144" s="9" t="s">
        <v>5</v>
      </c>
      <c r="D144" s="9" t="s">
        <v>579</v>
      </c>
      <c r="E144" s="38"/>
      <c r="F144" s="38"/>
      <c r="G144" s="38"/>
      <c r="H144" s="19"/>
      <c r="I144" s="94" t="s">
        <v>586</v>
      </c>
      <c r="J144" s="9" t="s">
        <v>587</v>
      </c>
      <c r="K144" s="9" t="s">
        <v>589</v>
      </c>
      <c r="L144" s="9" t="s">
        <v>13</v>
      </c>
    </row>
    <row r="145" spans="1:12" ht="25.5" x14ac:dyDescent="0.2">
      <c r="A145" s="14">
        <v>5</v>
      </c>
      <c r="B145" s="11" t="s">
        <v>590</v>
      </c>
      <c r="C145" s="9" t="s">
        <v>5</v>
      </c>
      <c r="D145" s="9" t="s">
        <v>591</v>
      </c>
      <c r="E145" s="38"/>
      <c r="F145" s="38"/>
      <c r="G145" s="38"/>
      <c r="H145" s="19"/>
      <c r="I145" s="94" t="s">
        <v>582</v>
      </c>
      <c r="J145" s="9" t="s">
        <v>23</v>
      </c>
      <c r="K145" s="9" t="s">
        <v>592</v>
      </c>
      <c r="L145" s="9" t="s">
        <v>13</v>
      </c>
    </row>
    <row r="146" spans="1:12" ht="25.5" x14ac:dyDescent="0.2">
      <c r="A146" s="14">
        <v>6</v>
      </c>
      <c r="B146" s="11" t="s">
        <v>581</v>
      </c>
      <c r="C146" s="9" t="s">
        <v>5</v>
      </c>
      <c r="D146" s="9" t="s">
        <v>584</v>
      </c>
      <c r="E146" s="38"/>
      <c r="F146" s="38"/>
      <c r="G146" s="38"/>
      <c r="H146" s="19"/>
      <c r="I146" s="94" t="s">
        <v>582</v>
      </c>
      <c r="J146" s="9" t="s">
        <v>191</v>
      </c>
      <c r="K146" s="9" t="s">
        <v>583</v>
      </c>
      <c r="L146" s="9" t="s">
        <v>13</v>
      </c>
    </row>
    <row r="147" spans="1:12" ht="15" customHeight="1" x14ac:dyDescent="0.2">
      <c r="A147" s="69"/>
      <c r="B147" s="40" t="s">
        <v>472</v>
      </c>
      <c r="C147" s="69"/>
      <c r="D147" s="69"/>
      <c r="E147" s="69"/>
      <c r="F147" s="69"/>
      <c r="G147" s="69"/>
      <c r="H147" s="70"/>
      <c r="I147" s="100"/>
      <c r="J147" s="69"/>
      <c r="K147" s="69"/>
      <c r="L147" s="71"/>
    </row>
    <row r="148" spans="1:12" x14ac:dyDescent="0.2">
      <c r="A148" s="14">
        <v>1</v>
      </c>
      <c r="B148" s="12" t="s">
        <v>410</v>
      </c>
      <c r="C148" s="13" t="s">
        <v>5</v>
      </c>
      <c r="D148" s="17" t="s">
        <v>87</v>
      </c>
      <c r="E148" s="37"/>
      <c r="F148" s="37"/>
      <c r="G148" s="37"/>
      <c r="H148" s="37"/>
      <c r="I148" s="96" t="s">
        <v>398</v>
      </c>
      <c r="J148" s="37" t="s">
        <v>399</v>
      </c>
      <c r="K148" s="9" t="s">
        <v>570</v>
      </c>
      <c r="L148" s="9" t="s">
        <v>13</v>
      </c>
    </row>
    <row r="149" spans="1:12" ht="25.5" x14ac:dyDescent="0.2">
      <c r="A149" s="14">
        <v>2</v>
      </c>
      <c r="B149" s="11" t="s">
        <v>411</v>
      </c>
      <c r="C149" s="13" t="s">
        <v>5</v>
      </c>
      <c r="D149" s="17" t="s">
        <v>106</v>
      </c>
      <c r="E149" s="37"/>
      <c r="F149" s="37"/>
      <c r="G149" s="37"/>
      <c r="H149" s="37"/>
      <c r="I149" s="96" t="s">
        <v>400</v>
      </c>
      <c r="J149" s="37" t="s">
        <v>401</v>
      </c>
      <c r="K149" s="9" t="s">
        <v>402</v>
      </c>
      <c r="L149" s="9" t="s">
        <v>13</v>
      </c>
    </row>
    <row r="150" spans="1:12" ht="38.25" x14ac:dyDescent="0.2">
      <c r="A150" s="14">
        <v>3</v>
      </c>
      <c r="B150" s="11" t="s">
        <v>412</v>
      </c>
      <c r="C150" s="9" t="s">
        <v>5</v>
      </c>
      <c r="D150" s="9" t="s">
        <v>106</v>
      </c>
      <c r="E150" s="38"/>
      <c r="F150" s="38"/>
      <c r="G150" s="38"/>
      <c r="H150" s="19"/>
      <c r="I150" s="94" t="s">
        <v>373</v>
      </c>
      <c r="J150" s="9" t="s">
        <v>23</v>
      </c>
      <c r="K150" s="9" t="s">
        <v>568</v>
      </c>
      <c r="L150" s="9" t="s">
        <v>13</v>
      </c>
    </row>
    <row r="151" spans="1:12" ht="38.25" x14ac:dyDescent="0.2">
      <c r="A151" s="14">
        <v>4</v>
      </c>
      <c r="B151" s="11" t="s">
        <v>413</v>
      </c>
      <c r="C151" s="9" t="s">
        <v>5</v>
      </c>
      <c r="D151" s="9" t="s">
        <v>226</v>
      </c>
      <c r="E151" s="38"/>
      <c r="F151" s="38"/>
      <c r="G151" s="38"/>
      <c r="H151" s="19"/>
      <c r="I151" s="94" t="s">
        <v>373</v>
      </c>
      <c r="J151" s="9" t="s">
        <v>23</v>
      </c>
      <c r="K151" s="9" t="s">
        <v>569</v>
      </c>
      <c r="L151" s="9" t="s">
        <v>13</v>
      </c>
    </row>
    <row r="152" spans="1:12" ht="38.25" x14ac:dyDescent="0.2">
      <c r="A152" s="14">
        <v>5</v>
      </c>
      <c r="B152" s="19" t="s">
        <v>414</v>
      </c>
      <c r="C152" s="9" t="s">
        <v>25</v>
      </c>
      <c r="D152" s="9" t="s">
        <v>36</v>
      </c>
      <c r="E152" s="11" t="s">
        <v>228</v>
      </c>
      <c r="F152" s="9" t="s">
        <v>229</v>
      </c>
      <c r="G152" s="9" t="s">
        <v>415</v>
      </c>
      <c r="H152" s="9" t="s">
        <v>406</v>
      </c>
      <c r="I152" s="48" t="s">
        <v>407</v>
      </c>
      <c r="J152" s="17" t="s">
        <v>408</v>
      </c>
      <c r="K152" s="17" t="s">
        <v>409</v>
      </c>
      <c r="L152" s="9" t="s">
        <v>13</v>
      </c>
    </row>
    <row r="153" spans="1:12" x14ac:dyDescent="0.2">
      <c r="A153" s="14">
        <v>6</v>
      </c>
      <c r="B153" s="11" t="s">
        <v>416</v>
      </c>
      <c r="C153" s="9" t="s">
        <v>5</v>
      </c>
      <c r="D153" s="9" t="s">
        <v>226</v>
      </c>
      <c r="E153" s="60"/>
      <c r="F153" s="9"/>
      <c r="G153" s="9"/>
      <c r="H153" s="9"/>
      <c r="I153" s="48" t="s">
        <v>169</v>
      </c>
      <c r="J153" s="9" t="s">
        <v>170</v>
      </c>
      <c r="K153" s="9" t="s">
        <v>52</v>
      </c>
      <c r="L153" s="9" t="s">
        <v>13</v>
      </c>
    </row>
    <row r="154" spans="1:12" ht="25.5" x14ac:dyDescent="0.2">
      <c r="A154" s="14">
        <v>7</v>
      </c>
      <c r="B154" s="18" t="s">
        <v>417</v>
      </c>
      <c r="C154" s="14" t="s">
        <v>22</v>
      </c>
      <c r="D154" s="9" t="s">
        <v>425</v>
      </c>
      <c r="E154" s="61"/>
      <c r="F154" s="14"/>
      <c r="G154" s="9"/>
      <c r="H154" s="9"/>
      <c r="I154" s="19"/>
      <c r="J154" s="14" t="s">
        <v>22</v>
      </c>
      <c r="K154" s="9" t="s">
        <v>52</v>
      </c>
      <c r="L154" s="14" t="s">
        <v>13</v>
      </c>
    </row>
    <row r="155" spans="1:12" x14ac:dyDescent="0.2">
      <c r="A155" s="14">
        <v>8</v>
      </c>
      <c r="B155" s="18" t="s">
        <v>418</v>
      </c>
      <c r="C155" s="9" t="s">
        <v>22</v>
      </c>
      <c r="D155" s="9" t="s">
        <v>20</v>
      </c>
      <c r="E155" s="9"/>
      <c r="F155" s="9"/>
      <c r="G155" s="9"/>
      <c r="H155" s="9"/>
      <c r="I155" s="19" t="s">
        <v>54</v>
      </c>
      <c r="J155" s="9" t="s">
        <v>22</v>
      </c>
      <c r="K155" s="9" t="s">
        <v>20</v>
      </c>
      <c r="L155" s="9" t="s">
        <v>13</v>
      </c>
    </row>
    <row r="156" spans="1:12" x14ac:dyDescent="0.2">
      <c r="A156" s="14">
        <v>9</v>
      </c>
      <c r="B156" s="35" t="s">
        <v>419</v>
      </c>
      <c r="C156" s="9" t="s">
        <v>25</v>
      </c>
      <c r="D156" s="9" t="s">
        <v>55</v>
      </c>
      <c r="E156" s="19"/>
      <c r="F156" s="19"/>
      <c r="G156" s="19"/>
      <c r="H156" s="19"/>
      <c r="I156" s="19" t="s">
        <v>37</v>
      </c>
      <c r="J156" s="9" t="s">
        <v>25</v>
      </c>
      <c r="K156" s="9" t="s">
        <v>55</v>
      </c>
      <c r="L156" s="9" t="s">
        <v>13</v>
      </c>
    </row>
    <row r="157" spans="1:12" x14ac:dyDescent="0.2">
      <c r="A157" s="14">
        <v>10</v>
      </c>
      <c r="B157" s="11" t="s">
        <v>420</v>
      </c>
      <c r="C157" s="9" t="s">
        <v>25</v>
      </c>
      <c r="D157" s="9" t="s">
        <v>319</v>
      </c>
      <c r="E157" s="11"/>
      <c r="F157" s="9"/>
      <c r="G157" s="9"/>
      <c r="H157" s="9"/>
      <c r="I157" s="48" t="s">
        <v>62</v>
      </c>
      <c r="J157" s="9" t="s">
        <v>25</v>
      </c>
      <c r="K157" s="9" t="s">
        <v>102</v>
      </c>
      <c r="L157" s="9" t="s">
        <v>13</v>
      </c>
    </row>
    <row r="158" spans="1:12" ht="13.5" x14ac:dyDescent="0.2">
      <c r="A158" s="14">
        <v>11</v>
      </c>
      <c r="B158" s="19" t="s">
        <v>423</v>
      </c>
      <c r="C158" s="14" t="s">
        <v>22</v>
      </c>
      <c r="D158" s="9" t="s">
        <v>21</v>
      </c>
      <c r="E158" s="57"/>
      <c r="F158" s="36"/>
      <c r="G158" s="36"/>
      <c r="H158" s="19"/>
      <c r="I158" s="19" t="s">
        <v>507</v>
      </c>
      <c r="J158" s="14" t="s">
        <v>68</v>
      </c>
      <c r="K158" s="9" t="s">
        <v>21</v>
      </c>
      <c r="L158" s="14" t="s">
        <v>13</v>
      </c>
    </row>
    <row r="159" spans="1:12" x14ac:dyDescent="0.2">
      <c r="A159" s="14">
        <v>12</v>
      </c>
      <c r="B159" s="12" t="s">
        <v>424</v>
      </c>
      <c r="C159" s="9" t="s">
        <v>97</v>
      </c>
      <c r="D159" s="9" t="s">
        <v>421</v>
      </c>
      <c r="E159" s="38"/>
      <c r="F159" s="38"/>
      <c r="G159" s="38"/>
      <c r="H159" s="19"/>
      <c r="I159" s="94" t="s">
        <v>163</v>
      </c>
      <c r="J159" s="9" t="s">
        <v>97</v>
      </c>
      <c r="K159" s="9" t="s">
        <v>249</v>
      </c>
      <c r="L159" s="9" t="s">
        <v>13</v>
      </c>
    </row>
    <row r="160" spans="1:12" ht="25.5" x14ac:dyDescent="0.2">
      <c r="A160" s="14">
        <v>13</v>
      </c>
      <c r="B160" s="35" t="s">
        <v>422</v>
      </c>
      <c r="C160" s="9" t="s">
        <v>25</v>
      </c>
      <c r="D160" s="9" t="s">
        <v>319</v>
      </c>
      <c r="E160" s="54"/>
      <c r="F160" s="9"/>
      <c r="G160" s="9"/>
      <c r="H160" s="8"/>
      <c r="I160" s="48" t="s">
        <v>85</v>
      </c>
      <c r="J160" s="9" t="s">
        <v>25</v>
      </c>
      <c r="K160" s="9" t="s">
        <v>319</v>
      </c>
      <c r="L160" s="9" t="s">
        <v>13</v>
      </c>
    </row>
    <row r="161" spans="1:12" ht="15.75" x14ac:dyDescent="0.2">
      <c r="A161" s="72"/>
      <c r="B161" s="77" t="s">
        <v>473</v>
      </c>
      <c r="C161" s="72"/>
      <c r="D161" s="72"/>
      <c r="E161" s="72"/>
      <c r="F161" s="72"/>
      <c r="G161" s="72"/>
      <c r="H161" s="73"/>
      <c r="I161" s="101"/>
      <c r="J161" s="72"/>
      <c r="K161" s="72"/>
      <c r="L161" s="74"/>
    </row>
    <row r="162" spans="1:12" ht="15" x14ac:dyDescent="0.2">
      <c r="A162" s="75"/>
      <c r="B162" s="76" t="s">
        <v>35</v>
      </c>
      <c r="C162" s="75"/>
      <c r="D162" s="75"/>
      <c r="E162" s="75"/>
      <c r="F162" s="75"/>
      <c r="G162" s="75"/>
      <c r="H162" s="75"/>
      <c r="I162" s="102"/>
      <c r="J162" s="75"/>
      <c r="K162" s="75"/>
      <c r="L162" s="75"/>
    </row>
    <row r="163" spans="1:12" ht="25.5" x14ac:dyDescent="0.2">
      <c r="A163" s="44">
        <v>1</v>
      </c>
      <c r="B163" s="18" t="s">
        <v>101</v>
      </c>
      <c r="C163" s="14" t="s">
        <v>25</v>
      </c>
      <c r="D163" s="43" t="s">
        <v>107</v>
      </c>
      <c r="E163" s="35" t="s">
        <v>103</v>
      </c>
      <c r="F163" s="14" t="s">
        <v>25</v>
      </c>
      <c r="G163" s="43" t="s">
        <v>107</v>
      </c>
      <c r="H163" s="9" t="s">
        <v>14</v>
      </c>
      <c r="I163" s="48"/>
      <c r="J163" s="9"/>
      <c r="K163" s="9"/>
      <c r="L163" s="9" t="s">
        <v>13</v>
      </c>
    </row>
    <row r="164" spans="1:12" ht="25.5" x14ac:dyDescent="0.2">
      <c r="A164" s="44">
        <v>2</v>
      </c>
      <c r="B164" s="11" t="s">
        <v>534</v>
      </c>
      <c r="C164" s="123" t="s">
        <v>5</v>
      </c>
      <c r="D164" s="55">
        <v>2</v>
      </c>
      <c r="E164" s="8" t="s">
        <v>426</v>
      </c>
      <c r="F164" s="123" t="s">
        <v>5</v>
      </c>
      <c r="G164" s="123" t="s">
        <v>36</v>
      </c>
      <c r="H164" s="14" t="s">
        <v>14</v>
      </c>
      <c r="I164" s="103"/>
      <c r="J164" s="123"/>
      <c r="K164" s="123"/>
      <c r="L164" s="9" t="s">
        <v>13</v>
      </c>
    </row>
    <row r="165" spans="1:12" ht="38.25" x14ac:dyDescent="0.2">
      <c r="A165" s="44">
        <v>3</v>
      </c>
      <c r="B165" s="19" t="s">
        <v>430</v>
      </c>
      <c r="C165" s="9" t="s">
        <v>25</v>
      </c>
      <c r="D165" s="9" t="s">
        <v>319</v>
      </c>
      <c r="E165" s="11" t="s">
        <v>431</v>
      </c>
      <c r="F165" s="9" t="s">
        <v>432</v>
      </c>
      <c r="G165" s="9" t="s">
        <v>438</v>
      </c>
      <c r="H165" s="9" t="s">
        <v>439</v>
      </c>
      <c r="I165" s="104"/>
      <c r="J165" s="9"/>
      <c r="K165" s="9"/>
      <c r="L165" s="9" t="s">
        <v>13</v>
      </c>
    </row>
    <row r="166" spans="1:12" ht="25.5" x14ac:dyDescent="0.2">
      <c r="A166" s="44">
        <v>4</v>
      </c>
      <c r="B166" s="11" t="s">
        <v>485</v>
      </c>
      <c r="C166" s="9" t="s">
        <v>5</v>
      </c>
      <c r="D166" s="47">
        <v>5.22</v>
      </c>
      <c r="E166" s="11" t="s">
        <v>313</v>
      </c>
      <c r="F166" s="9" t="s">
        <v>5</v>
      </c>
      <c r="G166" s="47">
        <v>5.22</v>
      </c>
      <c r="H166" s="9" t="s">
        <v>14</v>
      </c>
      <c r="I166" s="98"/>
      <c r="J166" s="9"/>
      <c r="K166" s="9"/>
      <c r="L166" s="9" t="s">
        <v>13</v>
      </c>
    </row>
    <row r="167" spans="1:12" ht="25.5" x14ac:dyDescent="0.2">
      <c r="A167" s="44">
        <v>5</v>
      </c>
      <c r="B167" s="11" t="s">
        <v>484</v>
      </c>
      <c r="C167" s="9" t="s">
        <v>5</v>
      </c>
      <c r="D167" s="47">
        <v>1</v>
      </c>
      <c r="E167" s="11" t="s">
        <v>440</v>
      </c>
      <c r="F167" s="9" t="s">
        <v>5</v>
      </c>
      <c r="G167" s="47">
        <v>1</v>
      </c>
      <c r="H167" s="9" t="s">
        <v>14</v>
      </c>
      <c r="I167" s="98"/>
      <c r="J167" s="9"/>
      <c r="K167" s="9"/>
      <c r="L167" s="9" t="s">
        <v>13</v>
      </c>
    </row>
    <row r="168" spans="1:12" ht="25.5" x14ac:dyDescent="0.2">
      <c r="A168" s="44">
        <v>6</v>
      </c>
      <c r="B168" s="11" t="s">
        <v>486</v>
      </c>
      <c r="C168" s="9" t="s">
        <v>22</v>
      </c>
      <c r="D168" s="47">
        <v>14</v>
      </c>
      <c r="E168" s="11" t="s">
        <v>433</v>
      </c>
      <c r="F168" s="9" t="s">
        <v>22</v>
      </c>
      <c r="G168" s="47" t="s">
        <v>425</v>
      </c>
      <c r="H168" s="9" t="s">
        <v>14</v>
      </c>
      <c r="I168" s="105"/>
      <c r="J168" s="9"/>
      <c r="K168" s="9"/>
      <c r="L168" s="9" t="s">
        <v>13</v>
      </c>
    </row>
    <row r="169" spans="1:12" ht="25.5" x14ac:dyDescent="0.2">
      <c r="A169" s="44">
        <v>7</v>
      </c>
      <c r="B169" s="11" t="s">
        <v>487</v>
      </c>
      <c r="C169" s="9" t="s">
        <v>5</v>
      </c>
      <c r="D169" s="47">
        <v>5.4</v>
      </c>
      <c r="E169" s="11" t="s">
        <v>175</v>
      </c>
      <c r="F169" s="9" t="s">
        <v>5</v>
      </c>
      <c r="G169" s="47" t="s">
        <v>421</v>
      </c>
      <c r="H169" s="9" t="s">
        <v>14</v>
      </c>
      <c r="I169" s="104"/>
      <c r="J169" s="9"/>
      <c r="K169" s="9"/>
      <c r="L169" s="9" t="s">
        <v>13</v>
      </c>
    </row>
    <row r="170" spans="1:12" ht="25.5" x14ac:dyDescent="0.2">
      <c r="A170" s="44">
        <v>8</v>
      </c>
      <c r="B170" s="11" t="s">
        <v>488</v>
      </c>
      <c r="C170" s="9" t="s">
        <v>5</v>
      </c>
      <c r="D170" s="47">
        <v>7.5</v>
      </c>
      <c r="E170" s="11" t="s">
        <v>434</v>
      </c>
      <c r="F170" s="9" t="s">
        <v>5</v>
      </c>
      <c r="G170" s="47" t="s">
        <v>404</v>
      </c>
      <c r="H170" s="9" t="s">
        <v>14</v>
      </c>
      <c r="I170" s="104"/>
      <c r="J170" s="9"/>
      <c r="K170" s="9"/>
      <c r="L170" s="9" t="s">
        <v>13</v>
      </c>
    </row>
    <row r="171" spans="1:12" ht="25.5" x14ac:dyDescent="0.2">
      <c r="A171" s="44">
        <v>9</v>
      </c>
      <c r="B171" s="11" t="s">
        <v>489</v>
      </c>
      <c r="C171" s="9" t="s">
        <v>5</v>
      </c>
      <c r="D171" s="47">
        <v>6.25</v>
      </c>
      <c r="E171" s="11" t="s">
        <v>176</v>
      </c>
      <c r="F171" s="9" t="s">
        <v>5</v>
      </c>
      <c r="G171" s="47">
        <v>6.25</v>
      </c>
      <c r="H171" s="9" t="s">
        <v>14</v>
      </c>
      <c r="I171" s="106"/>
      <c r="J171" s="9"/>
      <c r="K171" s="9"/>
      <c r="L171" s="9" t="s">
        <v>13</v>
      </c>
    </row>
    <row r="172" spans="1:12" ht="25.5" x14ac:dyDescent="0.2">
      <c r="A172" s="44">
        <v>10</v>
      </c>
      <c r="B172" s="12" t="s">
        <v>490</v>
      </c>
      <c r="C172" s="17" t="s">
        <v>5</v>
      </c>
      <c r="D172" s="47">
        <v>6.25</v>
      </c>
      <c r="E172" s="12" t="s">
        <v>259</v>
      </c>
      <c r="F172" s="17" t="s">
        <v>211</v>
      </c>
      <c r="G172" s="47">
        <v>0.34</v>
      </c>
      <c r="H172" s="123" t="s">
        <v>14</v>
      </c>
      <c r="I172" s="106"/>
      <c r="J172" s="37"/>
      <c r="K172" s="37"/>
      <c r="L172" s="17" t="s">
        <v>13</v>
      </c>
    </row>
    <row r="173" spans="1:12" ht="25.5" x14ac:dyDescent="0.2">
      <c r="A173" s="44">
        <v>11</v>
      </c>
      <c r="B173" s="11" t="s">
        <v>491</v>
      </c>
      <c r="C173" s="123" t="s">
        <v>5</v>
      </c>
      <c r="D173" s="47">
        <v>13</v>
      </c>
      <c r="E173" s="8" t="s">
        <v>178</v>
      </c>
      <c r="F173" s="123" t="s">
        <v>5</v>
      </c>
      <c r="G173" s="47" t="s">
        <v>435</v>
      </c>
      <c r="H173" s="123" t="s">
        <v>14</v>
      </c>
      <c r="I173" s="95"/>
      <c r="J173" s="123"/>
      <c r="K173" s="123"/>
      <c r="L173" s="9" t="s">
        <v>13</v>
      </c>
    </row>
    <row r="174" spans="1:12" ht="25.5" x14ac:dyDescent="0.2">
      <c r="A174" s="44">
        <v>12</v>
      </c>
      <c r="B174" s="11" t="s">
        <v>495</v>
      </c>
      <c r="C174" s="123" t="s">
        <v>5</v>
      </c>
      <c r="D174" s="47">
        <f>5.25+13</f>
        <v>18.25</v>
      </c>
      <c r="E174" s="8" t="s">
        <v>427</v>
      </c>
      <c r="F174" s="123" t="s">
        <v>78</v>
      </c>
      <c r="G174" s="47">
        <f>D174*0.05</f>
        <v>0.91250000000000009</v>
      </c>
      <c r="H174" s="123" t="s">
        <v>14</v>
      </c>
      <c r="I174" s="95"/>
      <c r="J174" s="123"/>
      <c r="K174" s="123"/>
      <c r="L174" s="9" t="s">
        <v>13</v>
      </c>
    </row>
    <row r="175" spans="1:12" ht="25.5" x14ac:dyDescent="0.2">
      <c r="A175" s="44">
        <v>13</v>
      </c>
      <c r="B175" s="11" t="s">
        <v>492</v>
      </c>
      <c r="C175" s="123" t="s">
        <v>5</v>
      </c>
      <c r="D175" s="47">
        <v>13</v>
      </c>
      <c r="E175" s="8" t="s">
        <v>428</v>
      </c>
      <c r="F175" s="123" t="s">
        <v>78</v>
      </c>
      <c r="G175" s="47">
        <f>D175*0.1</f>
        <v>1.3</v>
      </c>
      <c r="H175" s="123" t="s">
        <v>14</v>
      </c>
      <c r="I175" s="95"/>
      <c r="J175" s="123"/>
      <c r="K175" s="123"/>
      <c r="L175" s="9" t="s">
        <v>13</v>
      </c>
    </row>
    <row r="176" spans="1:12" ht="25.5" x14ac:dyDescent="0.2">
      <c r="A176" s="44">
        <v>14</v>
      </c>
      <c r="B176" s="11" t="s">
        <v>493</v>
      </c>
      <c r="C176" s="9" t="s">
        <v>5</v>
      </c>
      <c r="D176" s="47">
        <v>13</v>
      </c>
      <c r="E176" s="11" t="s">
        <v>429</v>
      </c>
      <c r="F176" s="9" t="s">
        <v>78</v>
      </c>
      <c r="G176" s="47">
        <f>D176*0.025</f>
        <v>0.32500000000000001</v>
      </c>
      <c r="H176" s="9" t="s">
        <v>14</v>
      </c>
      <c r="I176" s="48"/>
      <c r="J176" s="9"/>
      <c r="K176" s="9"/>
      <c r="L176" s="9" t="s">
        <v>13</v>
      </c>
    </row>
    <row r="177" spans="1:12" ht="25.5" x14ac:dyDescent="0.2">
      <c r="A177" s="44">
        <v>15</v>
      </c>
      <c r="B177" s="11" t="s">
        <v>494</v>
      </c>
      <c r="C177" s="123" t="s">
        <v>78</v>
      </c>
      <c r="D177" s="47">
        <f>1.5*0.8</f>
        <v>1.2000000000000002</v>
      </c>
      <c r="E177" s="8" t="s">
        <v>436</v>
      </c>
      <c r="F177" s="123" t="s">
        <v>78</v>
      </c>
      <c r="G177" s="47">
        <f>D177</f>
        <v>1.2000000000000002</v>
      </c>
      <c r="H177" s="123" t="s">
        <v>14</v>
      </c>
      <c r="I177" s="95"/>
      <c r="J177" s="123"/>
      <c r="K177" s="123"/>
      <c r="L177" s="9" t="s">
        <v>13</v>
      </c>
    </row>
    <row r="178" spans="1:12" ht="25.5" x14ac:dyDescent="0.2">
      <c r="A178" s="44">
        <v>16</v>
      </c>
      <c r="B178" s="11" t="s">
        <v>160</v>
      </c>
      <c r="C178" s="9" t="s">
        <v>25</v>
      </c>
      <c r="D178" s="47">
        <v>5</v>
      </c>
      <c r="E178" s="11" t="s">
        <v>37</v>
      </c>
      <c r="F178" s="9" t="s">
        <v>25</v>
      </c>
      <c r="G178" s="47">
        <v>5</v>
      </c>
      <c r="H178" s="9" t="s">
        <v>14</v>
      </c>
      <c r="I178" s="107"/>
      <c r="J178" s="9"/>
      <c r="K178" s="9"/>
      <c r="L178" s="9" t="s">
        <v>13</v>
      </c>
    </row>
    <row r="179" spans="1:12" ht="25.5" x14ac:dyDescent="0.2">
      <c r="A179" s="44">
        <v>17</v>
      </c>
      <c r="B179" s="11" t="s">
        <v>161</v>
      </c>
      <c r="C179" s="9" t="s">
        <v>25</v>
      </c>
      <c r="D179" s="47">
        <v>3</v>
      </c>
      <c r="E179" s="11" t="s">
        <v>62</v>
      </c>
      <c r="F179" s="9" t="s">
        <v>25</v>
      </c>
      <c r="G179" s="47">
        <v>3</v>
      </c>
      <c r="H179" s="9" t="s">
        <v>14</v>
      </c>
      <c r="I179" s="107"/>
      <c r="J179" s="9"/>
      <c r="K179" s="9"/>
      <c r="L179" s="9" t="s">
        <v>13</v>
      </c>
    </row>
    <row r="180" spans="1:12" ht="25.5" x14ac:dyDescent="0.2">
      <c r="A180" s="44">
        <v>18</v>
      </c>
      <c r="B180" s="18" t="s">
        <v>162</v>
      </c>
      <c r="C180" s="9" t="s">
        <v>22</v>
      </c>
      <c r="D180" s="47">
        <v>5</v>
      </c>
      <c r="E180" s="18" t="s">
        <v>54</v>
      </c>
      <c r="F180" s="9" t="s">
        <v>22</v>
      </c>
      <c r="G180" s="47">
        <v>5</v>
      </c>
      <c r="H180" s="123" t="s">
        <v>14</v>
      </c>
      <c r="I180" s="98"/>
      <c r="J180" s="9"/>
      <c r="K180" s="9"/>
      <c r="L180" s="9" t="s">
        <v>13</v>
      </c>
    </row>
    <row r="181" spans="1:12" ht="25.5" x14ac:dyDescent="0.2">
      <c r="A181" s="44">
        <v>19</v>
      </c>
      <c r="B181" s="11" t="s">
        <v>437</v>
      </c>
      <c r="C181" s="9" t="s">
        <v>5</v>
      </c>
      <c r="D181" s="47">
        <f>18+8</f>
        <v>26</v>
      </c>
      <c r="E181" s="8" t="s">
        <v>41</v>
      </c>
      <c r="F181" s="123" t="s">
        <v>5</v>
      </c>
      <c r="G181" s="47">
        <v>26</v>
      </c>
      <c r="H181" s="123" t="s">
        <v>14</v>
      </c>
      <c r="I181" s="98"/>
      <c r="J181" s="9"/>
      <c r="K181" s="9"/>
      <c r="L181" s="9" t="s">
        <v>13</v>
      </c>
    </row>
    <row r="182" spans="1:12" ht="25.5" x14ac:dyDescent="0.2">
      <c r="A182" s="44">
        <v>20</v>
      </c>
      <c r="B182" s="19" t="s">
        <v>65</v>
      </c>
      <c r="C182" s="14" t="s">
        <v>22</v>
      </c>
      <c r="D182" s="47">
        <v>10</v>
      </c>
      <c r="E182" s="19" t="s">
        <v>66</v>
      </c>
      <c r="F182" s="14" t="s">
        <v>67</v>
      </c>
      <c r="G182" s="47">
        <v>10</v>
      </c>
      <c r="H182" s="123" t="s">
        <v>14</v>
      </c>
      <c r="I182" s="98"/>
      <c r="J182" s="14"/>
      <c r="K182" s="9"/>
      <c r="L182" s="14" t="s">
        <v>13</v>
      </c>
    </row>
    <row r="183" spans="1:12" ht="25.5" x14ac:dyDescent="0.2">
      <c r="A183" s="44">
        <v>21</v>
      </c>
      <c r="B183" s="18" t="s">
        <v>317</v>
      </c>
      <c r="C183" s="14" t="s">
        <v>22</v>
      </c>
      <c r="D183" s="47">
        <v>1</v>
      </c>
      <c r="E183" s="35" t="s">
        <v>314</v>
      </c>
      <c r="F183" s="9" t="s">
        <v>22</v>
      </c>
      <c r="G183" s="47">
        <v>1</v>
      </c>
      <c r="H183" s="9" t="s">
        <v>14</v>
      </c>
      <c r="I183" s="98"/>
      <c r="J183" s="9"/>
      <c r="K183" s="9"/>
      <c r="L183" s="9" t="s">
        <v>13</v>
      </c>
    </row>
    <row r="184" spans="1:12" ht="25.5" x14ac:dyDescent="0.2">
      <c r="A184" s="44">
        <v>22</v>
      </c>
      <c r="B184" s="18" t="s">
        <v>318</v>
      </c>
      <c r="C184" s="14" t="s">
        <v>22</v>
      </c>
      <c r="D184" s="47">
        <v>1</v>
      </c>
      <c r="E184" s="35" t="s">
        <v>565</v>
      </c>
      <c r="F184" s="9" t="s">
        <v>22</v>
      </c>
      <c r="G184" s="47">
        <v>1</v>
      </c>
      <c r="H184" s="9" t="s">
        <v>14</v>
      </c>
      <c r="I184" s="98"/>
      <c r="J184" s="9"/>
      <c r="K184" s="9"/>
      <c r="L184" s="9" t="s">
        <v>13</v>
      </c>
    </row>
    <row r="185" spans="1:12" ht="25.5" x14ac:dyDescent="0.2">
      <c r="A185" s="44">
        <v>23</v>
      </c>
      <c r="B185" s="12" t="s">
        <v>212</v>
      </c>
      <c r="C185" s="13" t="s">
        <v>25</v>
      </c>
      <c r="D185" s="47">
        <v>1</v>
      </c>
      <c r="E185" s="12" t="s">
        <v>209</v>
      </c>
      <c r="F185" s="17" t="s">
        <v>25</v>
      </c>
      <c r="G185" s="47">
        <v>1</v>
      </c>
      <c r="H185" s="123" t="s">
        <v>14</v>
      </c>
      <c r="I185" s="98"/>
      <c r="J185" s="115"/>
      <c r="K185" s="115"/>
      <c r="L185" s="9" t="s">
        <v>13</v>
      </c>
    </row>
    <row r="186" spans="1:12" ht="25.5" x14ac:dyDescent="0.2">
      <c r="A186" s="44">
        <v>24</v>
      </c>
      <c r="B186" s="12" t="s">
        <v>441</v>
      </c>
      <c r="C186" s="13" t="s">
        <v>25</v>
      </c>
      <c r="D186" s="47">
        <v>1</v>
      </c>
      <c r="E186" s="12" t="s">
        <v>56</v>
      </c>
      <c r="F186" s="17" t="s">
        <v>25</v>
      </c>
      <c r="G186" s="47">
        <v>1</v>
      </c>
      <c r="H186" s="123" t="s">
        <v>14</v>
      </c>
      <c r="I186" s="94"/>
      <c r="J186" s="17"/>
      <c r="K186" s="9"/>
      <c r="L186" s="9" t="s">
        <v>13</v>
      </c>
    </row>
    <row r="187" spans="1:12" ht="25.5" x14ac:dyDescent="0.2">
      <c r="A187" s="44">
        <v>25</v>
      </c>
      <c r="B187" s="12" t="s">
        <v>450</v>
      </c>
      <c r="C187" s="13" t="s">
        <v>25</v>
      </c>
      <c r="D187" s="47">
        <v>2</v>
      </c>
      <c r="E187" s="12" t="s">
        <v>449</v>
      </c>
      <c r="F187" s="17" t="s">
        <v>25</v>
      </c>
      <c r="G187" s="47">
        <v>2</v>
      </c>
      <c r="H187" s="123" t="s">
        <v>14</v>
      </c>
      <c r="I187" s="94"/>
      <c r="J187" s="17"/>
      <c r="K187" s="9"/>
      <c r="L187" s="9" t="s">
        <v>13</v>
      </c>
    </row>
    <row r="188" spans="1:12" ht="25.5" x14ac:dyDescent="0.2">
      <c r="A188" s="44">
        <v>26</v>
      </c>
      <c r="B188" s="11" t="s">
        <v>445</v>
      </c>
      <c r="C188" s="14" t="s">
        <v>5</v>
      </c>
      <c r="D188" s="47">
        <v>1.89</v>
      </c>
      <c r="E188" s="11" t="s">
        <v>444</v>
      </c>
      <c r="F188" s="9" t="s">
        <v>25</v>
      </c>
      <c r="G188" s="47">
        <v>1</v>
      </c>
      <c r="H188" s="123" t="s">
        <v>14</v>
      </c>
      <c r="I188" s="107"/>
      <c r="J188" s="9"/>
      <c r="K188" s="14"/>
      <c r="L188" s="9" t="s">
        <v>13</v>
      </c>
    </row>
    <row r="189" spans="1:12" x14ac:dyDescent="0.2">
      <c r="A189" s="44">
        <v>27</v>
      </c>
      <c r="B189" s="11" t="s">
        <v>324</v>
      </c>
      <c r="C189" s="9" t="s">
        <v>5</v>
      </c>
      <c r="D189" s="47">
        <v>1.47</v>
      </c>
      <c r="E189" s="11" t="s">
        <v>322</v>
      </c>
      <c r="F189" s="9" t="s">
        <v>25</v>
      </c>
      <c r="G189" s="47">
        <v>1</v>
      </c>
      <c r="H189" s="14" t="s">
        <v>447</v>
      </c>
      <c r="I189" s="48"/>
      <c r="J189" s="9"/>
      <c r="K189" s="9"/>
      <c r="L189" s="9" t="s">
        <v>13</v>
      </c>
    </row>
    <row r="190" spans="1:12" x14ac:dyDescent="0.2">
      <c r="A190" s="44">
        <v>28</v>
      </c>
      <c r="B190" s="11" t="s">
        <v>323</v>
      </c>
      <c r="C190" s="9" t="s">
        <v>5</v>
      </c>
      <c r="D190" s="47">
        <v>1.68</v>
      </c>
      <c r="E190" s="11" t="s">
        <v>322</v>
      </c>
      <c r="F190" s="9" t="s">
        <v>25</v>
      </c>
      <c r="G190" s="47">
        <v>1</v>
      </c>
      <c r="H190" s="14" t="s">
        <v>447</v>
      </c>
      <c r="I190" s="48"/>
      <c r="J190" s="9"/>
      <c r="K190" s="9"/>
      <c r="L190" s="9" t="s">
        <v>13</v>
      </c>
    </row>
    <row r="191" spans="1:12" ht="25.5" x14ac:dyDescent="0.2">
      <c r="A191" s="44">
        <v>29</v>
      </c>
      <c r="B191" s="11" t="s">
        <v>448</v>
      </c>
      <c r="C191" s="9" t="s">
        <v>5</v>
      </c>
      <c r="D191" s="47">
        <v>3.78</v>
      </c>
      <c r="E191" s="11" t="s">
        <v>471</v>
      </c>
      <c r="F191" s="9" t="s">
        <v>25</v>
      </c>
      <c r="G191" s="47">
        <v>2</v>
      </c>
      <c r="H191" s="14" t="s">
        <v>447</v>
      </c>
      <c r="I191" s="48"/>
      <c r="J191" s="9"/>
      <c r="K191" s="9"/>
      <c r="L191" s="9" t="s">
        <v>13</v>
      </c>
    </row>
    <row r="192" spans="1:12" ht="15.75" x14ac:dyDescent="0.2">
      <c r="A192" s="79"/>
      <c r="B192" s="80" t="s">
        <v>34</v>
      </c>
      <c r="C192" s="79"/>
      <c r="D192" s="79"/>
      <c r="E192" s="79"/>
      <c r="F192" s="79"/>
      <c r="G192" s="79"/>
      <c r="H192" s="81"/>
      <c r="I192" s="108"/>
      <c r="J192" s="79"/>
      <c r="K192" s="79"/>
      <c r="L192" s="79"/>
    </row>
    <row r="193" spans="1:12" x14ac:dyDescent="0.2">
      <c r="A193" s="17" t="s">
        <v>9</v>
      </c>
      <c r="B193" s="11" t="s">
        <v>496</v>
      </c>
      <c r="C193" s="123" t="s">
        <v>78</v>
      </c>
      <c r="D193" s="47">
        <v>1.2</v>
      </c>
      <c r="E193" s="8"/>
      <c r="F193" s="123"/>
      <c r="G193" s="123"/>
      <c r="H193" s="123"/>
      <c r="I193" s="95" t="s">
        <v>436</v>
      </c>
      <c r="J193" s="123" t="s">
        <v>78</v>
      </c>
      <c r="K193" s="47">
        <f>D193</f>
        <v>1.2</v>
      </c>
      <c r="L193" s="9" t="s">
        <v>13</v>
      </c>
    </row>
    <row r="194" spans="1:12" ht="25.5" x14ac:dyDescent="0.2">
      <c r="A194" s="17" t="s">
        <v>10</v>
      </c>
      <c r="B194" s="11" t="s">
        <v>497</v>
      </c>
      <c r="C194" s="123" t="s">
        <v>5</v>
      </c>
      <c r="D194" s="47">
        <f>D174</f>
        <v>18.25</v>
      </c>
      <c r="E194" s="8"/>
      <c r="F194" s="123"/>
      <c r="G194" s="123"/>
      <c r="H194" s="123"/>
      <c r="I194" s="95" t="s">
        <v>427</v>
      </c>
      <c r="J194" s="123" t="s">
        <v>78</v>
      </c>
      <c r="K194" s="47">
        <f>D194*0.5</f>
        <v>9.125</v>
      </c>
      <c r="L194" s="9" t="s">
        <v>13</v>
      </c>
    </row>
    <row r="195" spans="1:12" x14ac:dyDescent="0.2">
      <c r="A195" s="17" t="s">
        <v>11</v>
      </c>
      <c r="B195" s="11" t="s">
        <v>498</v>
      </c>
      <c r="C195" s="123" t="s">
        <v>5</v>
      </c>
      <c r="D195" s="47">
        <v>13</v>
      </c>
      <c r="E195" s="8"/>
      <c r="F195" s="123"/>
      <c r="G195" s="123"/>
      <c r="H195" s="123"/>
      <c r="I195" s="95" t="s">
        <v>178</v>
      </c>
      <c r="J195" s="123" t="s">
        <v>5</v>
      </c>
      <c r="K195" s="47">
        <v>13</v>
      </c>
      <c r="L195" s="9" t="s">
        <v>13</v>
      </c>
    </row>
    <row r="196" spans="1:12" x14ac:dyDescent="0.2">
      <c r="A196" s="17" t="s">
        <v>12</v>
      </c>
      <c r="B196" s="11" t="s">
        <v>499</v>
      </c>
      <c r="C196" s="123" t="s">
        <v>5</v>
      </c>
      <c r="D196" s="47">
        <f>D194*4</f>
        <v>73</v>
      </c>
      <c r="E196" s="8"/>
      <c r="F196" s="123"/>
      <c r="G196" s="123"/>
      <c r="H196" s="123"/>
      <c r="I196" s="95" t="s">
        <v>500</v>
      </c>
      <c r="J196" s="123" t="s">
        <v>477</v>
      </c>
      <c r="K196" s="47"/>
      <c r="L196" s="9" t="s">
        <v>13</v>
      </c>
    </row>
    <row r="197" spans="1:12" x14ac:dyDescent="0.2">
      <c r="A197" s="17" t="s">
        <v>26</v>
      </c>
      <c r="B197" s="11" t="s">
        <v>458</v>
      </c>
      <c r="C197" s="9" t="s">
        <v>5</v>
      </c>
      <c r="D197" s="47">
        <v>12.9</v>
      </c>
      <c r="E197" s="11"/>
      <c r="F197" s="9"/>
      <c r="G197" s="9"/>
      <c r="H197" s="9"/>
      <c r="I197" s="48" t="s">
        <v>175</v>
      </c>
      <c r="J197" s="9" t="s">
        <v>5</v>
      </c>
      <c r="K197" s="47">
        <v>12.9</v>
      </c>
      <c r="L197" s="9" t="s">
        <v>13</v>
      </c>
    </row>
    <row r="198" spans="1:12" x14ac:dyDescent="0.2">
      <c r="A198" s="17" t="s">
        <v>27</v>
      </c>
      <c r="B198" s="18" t="s">
        <v>53</v>
      </c>
      <c r="C198" s="9" t="s">
        <v>22</v>
      </c>
      <c r="D198" s="47">
        <v>5</v>
      </c>
      <c r="E198" s="18"/>
      <c r="F198" s="9"/>
      <c r="G198" s="9"/>
      <c r="H198" s="123"/>
      <c r="I198" s="19" t="s">
        <v>54</v>
      </c>
      <c r="J198" s="9" t="s">
        <v>22</v>
      </c>
      <c r="K198" s="47">
        <v>5</v>
      </c>
      <c r="L198" s="9" t="s">
        <v>13</v>
      </c>
    </row>
    <row r="199" spans="1:12" x14ac:dyDescent="0.2">
      <c r="A199" s="17" t="s">
        <v>28</v>
      </c>
      <c r="B199" s="11" t="s">
        <v>457</v>
      </c>
      <c r="C199" s="9" t="s">
        <v>22</v>
      </c>
      <c r="D199" s="47">
        <v>14</v>
      </c>
      <c r="E199" s="11"/>
      <c r="F199" s="9"/>
      <c r="G199" s="9"/>
      <c r="H199" s="9"/>
      <c r="I199" s="48" t="s">
        <v>51</v>
      </c>
      <c r="J199" s="9" t="s">
        <v>22</v>
      </c>
      <c r="K199" s="47">
        <v>14</v>
      </c>
      <c r="L199" s="9" t="s">
        <v>13</v>
      </c>
    </row>
    <row r="200" spans="1:12" x14ac:dyDescent="0.2">
      <c r="A200" s="17" t="s">
        <v>29</v>
      </c>
      <c r="B200" s="11" t="s">
        <v>451</v>
      </c>
      <c r="C200" s="123" t="s">
        <v>5</v>
      </c>
      <c r="D200" s="47">
        <v>2</v>
      </c>
      <c r="E200" s="8"/>
      <c r="F200" s="123"/>
      <c r="G200" s="123"/>
      <c r="H200" s="14"/>
      <c r="I200" s="95" t="s">
        <v>452</v>
      </c>
      <c r="J200" s="123" t="s">
        <v>5</v>
      </c>
      <c r="K200" s="47">
        <v>2</v>
      </c>
      <c r="L200" s="9" t="s">
        <v>13</v>
      </c>
    </row>
    <row r="201" spans="1:12" ht="25.5" x14ac:dyDescent="0.2">
      <c r="A201" s="17" t="s">
        <v>32</v>
      </c>
      <c r="B201" s="11" t="s">
        <v>505</v>
      </c>
      <c r="C201" s="123" t="s">
        <v>5</v>
      </c>
      <c r="D201" s="47">
        <v>5.25</v>
      </c>
      <c r="E201" s="8"/>
      <c r="F201" s="123"/>
      <c r="G201" s="123"/>
      <c r="H201" s="14"/>
      <c r="I201" s="95" t="s">
        <v>574</v>
      </c>
      <c r="J201" s="123" t="s">
        <v>5</v>
      </c>
      <c r="K201" s="47">
        <f>D201</f>
        <v>5.25</v>
      </c>
      <c r="L201" s="9"/>
    </row>
    <row r="202" spans="1:12" x14ac:dyDescent="0.2">
      <c r="A202" s="17" t="s">
        <v>33</v>
      </c>
      <c r="B202" s="11" t="s">
        <v>459</v>
      </c>
      <c r="C202" s="9" t="s">
        <v>5</v>
      </c>
      <c r="D202" s="47">
        <v>6.25</v>
      </c>
      <c r="E202" s="11"/>
      <c r="F202" s="9"/>
      <c r="G202" s="47"/>
      <c r="H202" s="9"/>
      <c r="I202" s="48" t="s">
        <v>176</v>
      </c>
      <c r="J202" s="9" t="s">
        <v>5</v>
      </c>
      <c r="K202" s="47">
        <v>6.25</v>
      </c>
      <c r="L202" s="9" t="s">
        <v>13</v>
      </c>
    </row>
    <row r="203" spans="1:12" x14ac:dyDescent="0.2">
      <c r="A203" s="17" t="s">
        <v>42</v>
      </c>
      <c r="B203" s="11" t="s">
        <v>460</v>
      </c>
      <c r="C203" s="9" t="s">
        <v>5</v>
      </c>
      <c r="D203" s="47">
        <f>18+8</f>
        <v>26</v>
      </c>
      <c r="E203" s="8"/>
      <c r="F203" s="123"/>
      <c r="G203" s="47"/>
      <c r="H203" s="123"/>
      <c r="I203" s="95" t="s">
        <v>41</v>
      </c>
      <c r="J203" s="123" t="s">
        <v>5</v>
      </c>
      <c r="K203" s="47">
        <v>26</v>
      </c>
      <c r="L203" s="9" t="s">
        <v>13</v>
      </c>
    </row>
    <row r="204" spans="1:12" ht="38.25" x14ac:dyDescent="0.2">
      <c r="A204" s="17" t="s">
        <v>43</v>
      </c>
      <c r="B204" s="11" t="s">
        <v>462</v>
      </c>
      <c r="C204" s="14" t="s">
        <v>5</v>
      </c>
      <c r="D204" s="47" t="s">
        <v>276</v>
      </c>
      <c r="E204" s="11"/>
      <c r="F204" s="9"/>
      <c r="G204" s="123"/>
      <c r="H204" s="123"/>
      <c r="I204" s="48" t="s">
        <v>268</v>
      </c>
      <c r="J204" s="9" t="s">
        <v>269</v>
      </c>
      <c r="K204" s="47" t="s">
        <v>275</v>
      </c>
      <c r="L204" s="9" t="s">
        <v>13</v>
      </c>
    </row>
    <row r="205" spans="1:12" x14ac:dyDescent="0.2">
      <c r="A205" s="17" t="s">
        <v>44</v>
      </c>
      <c r="B205" s="11" t="s">
        <v>463</v>
      </c>
      <c r="C205" s="9" t="s">
        <v>5</v>
      </c>
      <c r="D205" s="47" t="s">
        <v>446</v>
      </c>
      <c r="E205" s="11" t="s">
        <v>322</v>
      </c>
      <c r="F205" s="9" t="s">
        <v>25</v>
      </c>
      <c r="G205" s="9" t="s">
        <v>20</v>
      </c>
      <c r="H205" s="14" t="s">
        <v>447</v>
      </c>
      <c r="I205" s="48"/>
      <c r="J205" s="9"/>
      <c r="K205" s="47"/>
      <c r="L205" s="9" t="s">
        <v>13</v>
      </c>
    </row>
    <row r="206" spans="1:12" x14ac:dyDescent="0.2">
      <c r="A206" s="17" t="s">
        <v>45</v>
      </c>
      <c r="B206" s="11" t="s">
        <v>464</v>
      </c>
      <c r="C206" s="9" t="s">
        <v>5</v>
      </c>
      <c r="D206" s="47" t="s">
        <v>326</v>
      </c>
      <c r="E206" s="11" t="s">
        <v>322</v>
      </c>
      <c r="F206" s="9" t="s">
        <v>25</v>
      </c>
      <c r="G206" s="9" t="s">
        <v>20</v>
      </c>
      <c r="H206" s="14" t="s">
        <v>447</v>
      </c>
      <c r="I206" s="48"/>
      <c r="J206" s="9"/>
      <c r="K206" s="47"/>
      <c r="L206" s="9" t="s">
        <v>13</v>
      </c>
    </row>
    <row r="207" spans="1:12" ht="25.5" x14ac:dyDescent="0.2">
      <c r="A207" s="17" t="s">
        <v>47</v>
      </c>
      <c r="B207" s="11" t="s">
        <v>465</v>
      </c>
      <c r="C207" s="9" t="s">
        <v>5</v>
      </c>
      <c r="D207" s="47" t="s">
        <v>405</v>
      </c>
      <c r="E207" s="11" t="s">
        <v>471</v>
      </c>
      <c r="F207" s="9" t="s">
        <v>25</v>
      </c>
      <c r="G207" s="9" t="s">
        <v>36</v>
      </c>
      <c r="H207" s="14" t="s">
        <v>447</v>
      </c>
      <c r="I207" s="48"/>
      <c r="J207" s="9"/>
      <c r="K207" s="47"/>
      <c r="L207" s="9" t="s">
        <v>13</v>
      </c>
    </row>
    <row r="208" spans="1:12" x14ac:dyDescent="0.2">
      <c r="A208" s="17" t="s">
        <v>48</v>
      </c>
      <c r="B208" s="11" t="s">
        <v>456</v>
      </c>
      <c r="C208" s="9" t="s">
        <v>5</v>
      </c>
      <c r="D208" s="47">
        <v>1</v>
      </c>
      <c r="E208" s="11"/>
      <c r="F208" s="9"/>
      <c r="G208" s="47"/>
      <c r="H208" s="9"/>
      <c r="I208" s="48" t="s">
        <v>440</v>
      </c>
      <c r="J208" s="9" t="s">
        <v>5</v>
      </c>
      <c r="K208" s="47">
        <v>1</v>
      </c>
      <c r="L208" s="9" t="s">
        <v>13</v>
      </c>
    </row>
    <row r="209" spans="1:12" x14ac:dyDescent="0.2">
      <c r="A209" s="17" t="s">
        <v>49</v>
      </c>
      <c r="B209" s="11" t="s">
        <v>455</v>
      </c>
      <c r="C209" s="9" t="s">
        <v>5</v>
      </c>
      <c r="D209" s="47">
        <v>5.22</v>
      </c>
      <c r="E209" s="11"/>
      <c r="F209" s="9"/>
      <c r="G209" s="47"/>
      <c r="H209" s="9"/>
      <c r="I209" s="48" t="s">
        <v>313</v>
      </c>
      <c r="J209" s="9" t="s">
        <v>5</v>
      </c>
      <c r="K209" s="47">
        <v>5.22</v>
      </c>
      <c r="L209" s="9" t="s">
        <v>13</v>
      </c>
    </row>
    <row r="210" spans="1:12" x14ac:dyDescent="0.2">
      <c r="A210" s="17" t="s">
        <v>60</v>
      </c>
      <c r="B210" s="19" t="s">
        <v>453</v>
      </c>
      <c r="C210" s="9" t="s">
        <v>25</v>
      </c>
      <c r="D210" s="47" t="s">
        <v>319</v>
      </c>
      <c r="E210" s="11"/>
      <c r="F210" s="9"/>
      <c r="G210" s="9"/>
      <c r="H210" s="9"/>
      <c r="I210" s="48" t="s">
        <v>454</v>
      </c>
      <c r="J210" s="9" t="s">
        <v>432</v>
      </c>
      <c r="K210" s="47" t="s">
        <v>319</v>
      </c>
      <c r="L210" s="9" t="s">
        <v>13</v>
      </c>
    </row>
    <row r="211" spans="1:12" x14ac:dyDescent="0.2">
      <c r="A211" s="17" t="s">
        <v>61</v>
      </c>
      <c r="B211" s="35" t="s">
        <v>372</v>
      </c>
      <c r="C211" s="9" t="s">
        <v>25</v>
      </c>
      <c r="D211" s="47" t="s">
        <v>107</v>
      </c>
      <c r="E211" s="11"/>
      <c r="F211" s="9"/>
      <c r="G211" s="9"/>
      <c r="H211" s="9"/>
      <c r="I211" s="48" t="s">
        <v>37</v>
      </c>
      <c r="J211" s="9" t="s">
        <v>25</v>
      </c>
      <c r="K211" s="47" t="s">
        <v>107</v>
      </c>
      <c r="L211" s="9" t="s">
        <v>13</v>
      </c>
    </row>
    <row r="212" spans="1:12" x14ac:dyDescent="0.2">
      <c r="A212" s="17" t="s">
        <v>63</v>
      </c>
      <c r="B212" s="11" t="s">
        <v>82</v>
      </c>
      <c r="C212" s="9" t="s">
        <v>25</v>
      </c>
      <c r="D212" s="47" t="s">
        <v>319</v>
      </c>
      <c r="E212" s="11"/>
      <c r="F212" s="9"/>
      <c r="G212" s="9"/>
      <c r="H212" s="9"/>
      <c r="I212" s="48" t="s">
        <v>62</v>
      </c>
      <c r="J212" s="9" t="s">
        <v>25</v>
      </c>
      <c r="K212" s="47" t="s">
        <v>319</v>
      </c>
      <c r="L212" s="9" t="s">
        <v>13</v>
      </c>
    </row>
    <row r="213" spans="1:12" ht="25.5" x14ac:dyDescent="0.2">
      <c r="A213" s="17" t="s">
        <v>183</v>
      </c>
      <c r="B213" s="19" t="s">
        <v>467</v>
      </c>
      <c r="C213" s="14" t="s">
        <v>22</v>
      </c>
      <c r="D213" s="47" t="s">
        <v>107</v>
      </c>
      <c r="E213" s="56"/>
      <c r="F213" s="36"/>
      <c r="G213" s="36"/>
      <c r="H213" s="19"/>
      <c r="I213" s="19" t="s">
        <v>566</v>
      </c>
      <c r="J213" s="14" t="s">
        <v>79</v>
      </c>
      <c r="K213" s="47" t="s">
        <v>80</v>
      </c>
      <c r="L213" s="14" t="s">
        <v>13</v>
      </c>
    </row>
    <row r="214" spans="1:12" ht="38.25" x14ac:dyDescent="0.2">
      <c r="A214" s="17" t="s">
        <v>245</v>
      </c>
      <c r="B214" s="19" t="s">
        <v>468</v>
      </c>
      <c r="C214" s="14" t="s">
        <v>22</v>
      </c>
      <c r="D214" s="47" t="s">
        <v>21</v>
      </c>
      <c r="E214" s="56"/>
      <c r="F214" s="36"/>
      <c r="G214" s="36"/>
      <c r="H214" s="19"/>
      <c r="I214" s="19" t="s">
        <v>81</v>
      </c>
      <c r="J214" s="14" t="s">
        <v>79</v>
      </c>
      <c r="K214" s="47" t="s">
        <v>83</v>
      </c>
      <c r="L214" s="14" t="s">
        <v>13</v>
      </c>
    </row>
    <row r="215" spans="1:12" ht="25.5" x14ac:dyDescent="0.2">
      <c r="A215" s="17" t="s">
        <v>246</v>
      </c>
      <c r="B215" s="19" t="s">
        <v>469</v>
      </c>
      <c r="C215" s="14" t="s">
        <v>22</v>
      </c>
      <c r="D215" s="47" t="s">
        <v>107</v>
      </c>
      <c r="E215" s="56"/>
      <c r="F215" s="36"/>
      <c r="G215" s="36"/>
      <c r="H215" s="19"/>
      <c r="I215" s="19" t="s">
        <v>567</v>
      </c>
      <c r="J215" s="14" t="s">
        <v>79</v>
      </c>
      <c r="K215" s="47" t="s">
        <v>80</v>
      </c>
      <c r="L215" s="14" t="s">
        <v>13</v>
      </c>
    </row>
    <row r="216" spans="1:12" ht="38.25" x14ac:dyDescent="0.2">
      <c r="A216" s="17" t="s">
        <v>247</v>
      </c>
      <c r="B216" s="19" t="s">
        <v>470</v>
      </c>
      <c r="C216" s="14" t="s">
        <v>22</v>
      </c>
      <c r="D216" s="47" t="s">
        <v>21</v>
      </c>
      <c r="E216" s="56"/>
      <c r="F216" s="36"/>
      <c r="G216" s="36"/>
      <c r="H216" s="19"/>
      <c r="I216" s="19" t="s">
        <v>84</v>
      </c>
      <c r="J216" s="14" t="s">
        <v>79</v>
      </c>
      <c r="K216" s="47" t="s">
        <v>83</v>
      </c>
      <c r="L216" s="14" t="s">
        <v>13</v>
      </c>
    </row>
    <row r="217" spans="1:12" ht="38.25" x14ac:dyDescent="0.2">
      <c r="A217" s="17" t="s">
        <v>248</v>
      </c>
      <c r="B217" s="18" t="s">
        <v>206</v>
      </c>
      <c r="C217" s="14" t="s">
        <v>22</v>
      </c>
      <c r="D217" s="47" t="s">
        <v>107</v>
      </c>
      <c r="E217" s="53"/>
      <c r="F217" s="9"/>
      <c r="G217" s="9"/>
      <c r="H217" s="123"/>
      <c r="I217" s="48" t="s">
        <v>213</v>
      </c>
      <c r="J217" s="14" t="s">
        <v>22</v>
      </c>
      <c r="K217" s="47" t="s">
        <v>107</v>
      </c>
      <c r="L217" s="9" t="s">
        <v>13</v>
      </c>
    </row>
    <row r="218" spans="1:12" ht="38.25" x14ac:dyDescent="0.2">
      <c r="A218" s="17" t="s">
        <v>251</v>
      </c>
      <c r="B218" s="18" t="s">
        <v>207</v>
      </c>
      <c r="C218" s="14" t="s">
        <v>22</v>
      </c>
      <c r="D218" s="47" t="s">
        <v>20</v>
      </c>
      <c r="E218" s="53"/>
      <c r="F218" s="9"/>
      <c r="G218" s="9"/>
      <c r="H218" s="123"/>
      <c r="I218" s="48" t="s">
        <v>284</v>
      </c>
      <c r="J218" s="14" t="s">
        <v>354</v>
      </c>
      <c r="K218" s="47" t="s">
        <v>20</v>
      </c>
      <c r="L218" s="9" t="s">
        <v>13</v>
      </c>
    </row>
    <row r="219" spans="1:12" ht="25.5" x14ac:dyDescent="0.2">
      <c r="A219" s="17" t="s">
        <v>254</v>
      </c>
      <c r="B219" s="12" t="s">
        <v>461</v>
      </c>
      <c r="C219" s="13" t="s">
        <v>25</v>
      </c>
      <c r="D219" s="47" t="s">
        <v>20</v>
      </c>
      <c r="E219" s="12"/>
      <c r="F219" s="17"/>
      <c r="G219" s="123"/>
      <c r="H219" s="123"/>
      <c r="I219" s="94" t="s">
        <v>222</v>
      </c>
      <c r="J219" s="17" t="s">
        <v>25</v>
      </c>
      <c r="K219" s="47" t="s">
        <v>36</v>
      </c>
      <c r="L219" s="9" t="s">
        <v>13</v>
      </c>
    </row>
    <row r="220" spans="1:12" x14ac:dyDescent="0.2">
      <c r="A220" s="17" t="s">
        <v>255</v>
      </c>
      <c r="B220" s="12" t="s">
        <v>208</v>
      </c>
      <c r="C220" s="13" t="s">
        <v>25</v>
      </c>
      <c r="D220" s="47" t="s">
        <v>20</v>
      </c>
      <c r="E220" s="53"/>
      <c r="F220" s="21"/>
      <c r="G220" s="21"/>
      <c r="H220" s="110"/>
      <c r="I220" s="94" t="s">
        <v>209</v>
      </c>
      <c r="J220" s="17" t="s">
        <v>25</v>
      </c>
      <c r="K220" s="47" t="s">
        <v>36</v>
      </c>
      <c r="L220" s="9" t="s">
        <v>13</v>
      </c>
    </row>
    <row r="221" spans="1:12" ht="25.5" x14ac:dyDescent="0.2">
      <c r="A221" s="17" t="s">
        <v>256</v>
      </c>
      <c r="B221" s="12" t="s">
        <v>502</v>
      </c>
      <c r="C221" s="13" t="s">
        <v>25</v>
      </c>
      <c r="D221" s="47">
        <v>1</v>
      </c>
      <c r="E221" s="53"/>
      <c r="F221" s="21"/>
      <c r="G221" s="84"/>
      <c r="H221" s="113"/>
      <c r="I221" s="94" t="s">
        <v>501</v>
      </c>
      <c r="J221" s="17" t="s">
        <v>25</v>
      </c>
      <c r="K221" s="47">
        <v>1</v>
      </c>
      <c r="L221" s="9" t="s">
        <v>13</v>
      </c>
    </row>
    <row r="222" spans="1:12" x14ac:dyDescent="0.2">
      <c r="A222" s="17" t="s">
        <v>257</v>
      </c>
      <c r="B222" s="12" t="s">
        <v>504</v>
      </c>
      <c r="C222" s="13" t="s">
        <v>25</v>
      </c>
      <c r="D222" s="47" t="s">
        <v>36</v>
      </c>
      <c r="E222" s="12"/>
      <c r="F222" s="17"/>
      <c r="G222" s="123"/>
      <c r="H222" s="123"/>
      <c r="I222" s="94" t="s">
        <v>503</v>
      </c>
      <c r="J222" s="17" t="s">
        <v>25</v>
      </c>
      <c r="K222" s="47" t="str">
        <f>D222</f>
        <v>2,0</v>
      </c>
      <c r="L222" s="9" t="s">
        <v>13</v>
      </c>
    </row>
    <row r="223" spans="1:12" ht="25.5" x14ac:dyDescent="0.2">
      <c r="A223" s="17" t="s">
        <v>258</v>
      </c>
      <c r="B223" s="11" t="s">
        <v>603</v>
      </c>
      <c r="C223" s="14" t="s">
        <v>25</v>
      </c>
      <c r="D223" s="47" t="s">
        <v>319</v>
      </c>
      <c r="E223" s="35"/>
      <c r="F223" s="14"/>
      <c r="G223" s="43"/>
      <c r="H223" s="9"/>
      <c r="I223" s="48" t="s">
        <v>604</v>
      </c>
      <c r="J223" s="14" t="s">
        <v>25</v>
      </c>
      <c r="K223" s="47" t="s">
        <v>319</v>
      </c>
      <c r="L223" s="9" t="s">
        <v>13</v>
      </c>
    </row>
    <row r="224" spans="1:12" ht="38.25" x14ac:dyDescent="0.2">
      <c r="A224" s="17" t="s">
        <v>263</v>
      </c>
      <c r="B224" s="35" t="s">
        <v>282</v>
      </c>
      <c r="C224" s="14" t="s">
        <v>22</v>
      </c>
      <c r="D224" s="47">
        <v>30</v>
      </c>
      <c r="E224" s="35" t="s">
        <v>442</v>
      </c>
      <c r="F224" s="9" t="s">
        <v>22</v>
      </c>
      <c r="G224" s="9" t="s">
        <v>106</v>
      </c>
      <c r="H224" s="9" t="s">
        <v>14</v>
      </c>
      <c r="I224" s="48" t="s">
        <v>215</v>
      </c>
      <c r="J224" s="14" t="s">
        <v>203</v>
      </c>
      <c r="K224" s="47" t="s">
        <v>443</v>
      </c>
      <c r="L224" s="9" t="s">
        <v>13</v>
      </c>
    </row>
    <row r="225" spans="1:12" ht="38.25" x14ac:dyDescent="0.2">
      <c r="A225" s="17" t="s">
        <v>264</v>
      </c>
      <c r="B225" s="18" t="s">
        <v>216</v>
      </c>
      <c r="C225" s="9" t="s">
        <v>25</v>
      </c>
      <c r="D225" s="47">
        <v>12</v>
      </c>
      <c r="E225" s="35" t="s">
        <v>217</v>
      </c>
      <c r="F225" s="9" t="s">
        <v>25</v>
      </c>
      <c r="G225" s="9" t="s">
        <v>226</v>
      </c>
      <c r="H225" s="9" t="s">
        <v>14</v>
      </c>
      <c r="I225" s="48" t="s">
        <v>508</v>
      </c>
      <c r="J225" s="9" t="s">
        <v>25</v>
      </c>
      <c r="K225" s="47" t="s">
        <v>226</v>
      </c>
      <c r="L225" s="9" t="s">
        <v>13</v>
      </c>
    </row>
    <row r="226" spans="1:12" ht="38.25" x14ac:dyDescent="0.2">
      <c r="A226" s="17" t="s">
        <v>265</v>
      </c>
      <c r="B226" s="18" t="s">
        <v>218</v>
      </c>
      <c r="C226" s="9" t="s">
        <v>25</v>
      </c>
      <c r="D226" s="47" t="s">
        <v>36</v>
      </c>
      <c r="E226" s="35" t="s">
        <v>219</v>
      </c>
      <c r="F226" s="9" t="s">
        <v>25</v>
      </c>
      <c r="G226" s="9" t="s">
        <v>36</v>
      </c>
      <c r="H226" s="9" t="s">
        <v>14</v>
      </c>
      <c r="I226" s="48" t="s">
        <v>509</v>
      </c>
      <c r="J226" s="9" t="s">
        <v>25</v>
      </c>
      <c r="K226" s="47" t="s">
        <v>36</v>
      </c>
      <c r="L226" s="9" t="s">
        <v>13</v>
      </c>
    </row>
    <row r="227" spans="1:12" ht="25.5" x14ac:dyDescent="0.2">
      <c r="A227" s="17" t="s">
        <v>266</v>
      </c>
      <c r="B227" s="35" t="s">
        <v>220</v>
      </c>
      <c r="C227" s="9" t="s">
        <v>25</v>
      </c>
      <c r="D227" s="47">
        <v>7</v>
      </c>
      <c r="E227" s="35" t="s">
        <v>64</v>
      </c>
      <c r="F227" s="9" t="s">
        <v>25</v>
      </c>
      <c r="G227" s="47">
        <v>7</v>
      </c>
      <c r="H227" s="123" t="s">
        <v>14</v>
      </c>
      <c r="I227" s="19" t="s">
        <v>64</v>
      </c>
      <c r="J227" s="9" t="s">
        <v>25</v>
      </c>
      <c r="K227" s="47">
        <v>7</v>
      </c>
      <c r="L227" s="9" t="s">
        <v>13</v>
      </c>
    </row>
    <row r="228" spans="1:12" ht="25.5" x14ac:dyDescent="0.2">
      <c r="A228" s="17" t="s">
        <v>295</v>
      </c>
      <c r="B228" s="11" t="s">
        <v>261</v>
      </c>
      <c r="C228" s="9" t="s">
        <v>5</v>
      </c>
      <c r="D228" s="47" t="s">
        <v>243</v>
      </c>
      <c r="E228" s="53"/>
      <c r="F228" s="9"/>
      <c r="G228" s="9"/>
      <c r="H228" s="9"/>
      <c r="I228" s="48" t="s">
        <v>356</v>
      </c>
      <c r="J228" s="9" t="s">
        <v>23</v>
      </c>
      <c r="K228" s="47" t="s">
        <v>377</v>
      </c>
      <c r="L228" s="9" t="s">
        <v>13</v>
      </c>
    </row>
    <row r="229" spans="1:12" x14ac:dyDescent="0.2">
      <c r="A229" s="17" t="s">
        <v>296</v>
      </c>
      <c r="B229" s="19" t="s">
        <v>466</v>
      </c>
      <c r="C229" s="9" t="s">
        <v>75</v>
      </c>
      <c r="D229" s="47" t="s">
        <v>20</v>
      </c>
      <c r="E229" s="54"/>
      <c r="F229" s="14"/>
      <c r="G229" s="14"/>
      <c r="H229" s="14"/>
      <c r="I229" s="19" t="s">
        <v>210</v>
      </c>
      <c r="J229" s="14" t="s">
        <v>25</v>
      </c>
      <c r="K229" s="47">
        <v>1</v>
      </c>
      <c r="L229" s="14" t="s">
        <v>13</v>
      </c>
    </row>
    <row r="230" spans="1:12" ht="14.25" x14ac:dyDescent="0.2">
      <c r="A230" s="79"/>
      <c r="B230" s="76" t="s">
        <v>267</v>
      </c>
      <c r="C230" s="79"/>
      <c r="D230" s="82"/>
      <c r="E230" s="79"/>
      <c r="F230" s="79"/>
      <c r="G230" s="79"/>
      <c r="H230" s="79"/>
      <c r="I230" s="108"/>
      <c r="J230" s="79"/>
      <c r="K230" s="82"/>
      <c r="L230" s="79"/>
    </row>
    <row r="231" spans="1:12" ht="25.5" x14ac:dyDescent="0.2">
      <c r="A231" s="14">
        <v>1</v>
      </c>
      <c r="B231" s="86" t="s">
        <v>512</v>
      </c>
      <c r="C231" s="85" t="s">
        <v>75</v>
      </c>
      <c r="D231" s="87">
        <v>62</v>
      </c>
      <c r="E231" s="19"/>
      <c r="F231" s="9"/>
      <c r="G231" s="9"/>
      <c r="H231" s="9"/>
      <c r="I231" s="109"/>
      <c r="J231" s="85"/>
      <c r="K231" s="85"/>
      <c r="L231" s="88" t="s">
        <v>513</v>
      </c>
    </row>
    <row r="232" spans="1:12" ht="25.5" customHeight="1" x14ac:dyDescent="0.2">
      <c r="A232" s="135">
        <v>2</v>
      </c>
      <c r="B232" s="138" t="s">
        <v>514</v>
      </c>
      <c r="C232" s="141" t="s">
        <v>515</v>
      </c>
      <c r="D232" s="144">
        <f>38+34</f>
        <v>72</v>
      </c>
      <c r="E232" s="135"/>
      <c r="F232" s="147"/>
      <c r="G232" s="147"/>
      <c r="H232" s="147"/>
      <c r="I232" s="109" t="s">
        <v>516</v>
      </c>
      <c r="J232" s="85" t="s">
        <v>191</v>
      </c>
      <c r="K232" s="116">
        <f>11.2*72/1000</f>
        <v>0.80640000000000001</v>
      </c>
      <c r="L232" s="88" t="s">
        <v>513</v>
      </c>
    </row>
    <row r="233" spans="1:12" ht="38.25" x14ac:dyDescent="0.2">
      <c r="A233" s="136"/>
      <c r="B233" s="139"/>
      <c r="C233" s="142"/>
      <c r="D233" s="145"/>
      <c r="E233" s="136"/>
      <c r="F233" s="148"/>
      <c r="G233" s="148"/>
      <c r="H233" s="148"/>
      <c r="I233" s="109" t="s">
        <v>517</v>
      </c>
      <c r="J233" s="85" t="s">
        <v>191</v>
      </c>
      <c r="K233" s="116">
        <f>3.9*9.3/1000</f>
        <v>3.6270000000000004E-2</v>
      </c>
      <c r="L233" s="88" t="s">
        <v>513</v>
      </c>
    </row>
    <row r="234" spans="1:12" x14ac:dyDescent="0.2">
      <c r="A234" s="137"/>
      <c r="B234" s="140"/>
      <c r="C234" s="143"/>
      <c r="D234" s="146"/>
      <c r="E234" s="137"/>
      <c r="F234" s="149"/>
      <c r="G234" s="149"/>
      <c r="H234" s="149"/>
      <c r="I234" s="109" t="s">
        <v>518</v>
      </c>
      <c r="J234" s="85" t="s">
        <v>75</v>
      </c>
      <c r="K234" s="116">
        <v>62</v>
      </c>
      <c r="L234" s="88" t="s">
        <v>513</v>
      </c>
    </row>
    <row r="235" spans="1:12" x14ac:dyDescent="0.2">
      <c r="A235" s="14">
        <v>3</v>
      </c>
      <c r="B235" s="89" t="s">
        <v>519</v>
      </c>
      <c r="C235" s="88" t="s">
        <v>5</v>
      </c>
      <c r="D235" s="87">
        <f>0.152*3.14*72</f>
        <v>34.364159999999998</v>
      </c>
      <c r="E235" s="19"/>
      <c r="F235" s="9"/>
      <c r="G235" s="123"/>
      <c r="H235" s="123"/>
      <c r="I235" s="109" t="s">
        <v>520</v>
      </c>
      <c r="J235" s="85" t="s">
        <v>23</v>
      </c>
      <c r="K235" s="116"/>
      <c r="L235" s="88" t="s">
        <v>513</v>
      </c>
    </row>
    <row r="236" spans="1:12" ht="38.25" x14ac:dyDescent="0.2">
      <c r="A236" s="14">
        <v>4</v>
      </c>
      <c r="B236" s="11" t="s">
        <v>396</v>
      </c>
      <c r="C236" s="9" t="s">
        <v>88</v>
      </c>
      <c r="D236" s="9" t="s">
        <v>20</v>
      </c>
      <c r="E236" s="11"/>
      <c r="F236" s="9"/>
      <c r="G236" s="123"/>
      <c r="H236" s="123"/>
      <c r="I236" s="48" t="s">
        <v>395</v>
      </c>
      <c r="J236" s="9" t="s">
        <v>88</v>
      </c>
      <c r="K236" s="9" t="s">
        <v>20</v>
      </c>
      <c r="L236" s="9" t="s">
        <v>13</v>
      </c>
    </row>
    <row r="237" spans="1:12" ht="25.5" x14ac:dyDescent="0.2">
      <c r="A237" s="14">
        <v>5</v>
      </c>
      <c r="B237" s="11" t="s">
        <v>130</v>
      </c>
      <c r="C237" s="9" t="s">
        <v>25</v>
      </c>
      <c r="D237" s="9" t="s">
        <v>20</v>
      </c>
      <c r="E237" s="11"/>
      <c r="F237" s="9"/>
      <c r="G237" s="9"/>
      <c r="H237" s="9"/>
      <c r="I237" s="95"/>
      <c r="J237" s="14"/>
      <c r="K237" s="9"/>
      <c r="L237" s="9" t="s">
        <v>13</v>
      </c>
    </row>
    <row r="238" spans="1:12" x14ac:dyDescent="0.2">
      <c r="A238" s="14">
        <v>6</v>
      </c>
      <c r="B238" s="12" t="s">
        <v>69</v>
      </c>
      <c r="C238" s="14" t="s">
        <v>25</v>
      </c>
      <c r="D238" s="9" t="s">
        <v>106</v>
      </c>
      <c r="E238" s="9"/>
      <c r="F238" s="9"/>
      <c r="G238" s="9"/>
      <c r="H238" s="9"/>
      <c r="I238" s="48"/>
      <c r="J238" s="9"/>
      <c r="K238" s="9"/>
      <c r="L238" s="9" t="s">
        <v>13</v>
      </c>
    </row>
    <row r="239" spans="1:12" ht="25.5" x14ac:dyDescent="0.2">
      <c r="A239" s="14">
        <v>7</v>
      </c>
      <c r="B239" s="12" t="s">
        <v>70</v>
      </c>
      <c r="C239" s="9" t="s">
        <v>30</v>
      </c>
      <c r="D239" s="9" t="s">
        <v>73</v>
      </c>
      <c r="E239" s="11"/>
      <c r="F239" s="9"/>
      <c r="G239" s="9"/>
      <c r="H239" s="9"/>
      <c r="I239" s="48"/>
      <c r="J239" s="9"/>
      <c r="K239" s="9"/>
      <c r="L239" s="9" t="s">
        <v>13</v>
      </c>
    </row>
    <row r="240" spans="1:12" ht="15.75" customHeight="1" x14ac:dyDescent="0.2">
      <c r="A240" s="14">
        <v>8</v>
      </c>
      <c r="B240" s="12" t="s">
        <v>71</v>
      </c>
      <c r="C240" s="9" t="s">
        <v>5</v>
      </c>
      <c r="D240" s="9" t="s">
        <v>74</v>
      </c>
      <c r="E240" s="11"/>
      <c r="F240" s="9"/>
      <c r="G240" s="9"/>
      <c r="H240" s="9"/>
      <c r="I240" s="48"/>
      <c r="J240" s="9"/>
      <c r="K240" s="9"/>
      <c r="L240" s="9" t="s">
        <v>13</v>
      </c>
    </row>
    <row r="241" spans="1:12" ht="25.5" x14ac:dyDescent="0.2">
      <c r="A241" s="14">
        <v>9</v>
      </c>
      <c r="B241" s="11" t="s">
        <v>31</v>
      </c>
      <c r="C241" s="9" t="s">
        <v>30</v>
      </c>
      <c r="D241" s="9" t="s">
        <v>73</v>
      </c>
      <c r="E241" s="9"/>
      <c r="F241" s="9"/>
      <c r="G241" s="9"/>
      <c r="H241" s="9"/>
      <c r="I241" s="48"/>
      <c r="J241" s="9"/>
      <c r="K241" s="9"/>
      <c r="L241" s="9" t="s">
        <v>13</v>
      </c>
    </row>
    <row r="242" spans="1:12" ht="19.5" customHeight="1" x14ac:dyDescent="0.2">
      <c r="A242" s="15" t="s">
        <v>572</v>
      </c>
      <c r="B242" s="5"/>
      <c r="C242" s="6"/>
      <c r="D242" s="6"/>
      <c r="E242" s="16"/>
      <c r="F242" s="16"/>
      <c r="G242" s="16"/>
      <c r="H242" s="16"/>
      <c r="I242" s="16"/>
      <c r="J242" s="120"/>
      <c r="K242" s="16"/>
      <c r="L242" s="16"/>
    </row>
    <row r="243" spans="1:12" ht="15.75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121"/>
      <c r="K243" s="7"/>
      <c r="L243" s="7"/>
    </row>
    <row r="244" spans="1:12" ht="15.75" x14ac:dyDescent="0.25">
      <c r="B244" s="129" t="s">
        <v>598</v>
      </c>
      <c r="C244" s="129"/>
      <c r="D244" s="129"/>
      <c r="E244" s="129"/>
    </row>
    <row r="246" spans="1:12" ht="15.75" x14ac:dyDescent="0.25">
      <c r="A246" s="7"/>
      <c r="B246" s="129" t="s">
        <v>599</v>
      </c>
      <c r="C246" s="129"/>
      <c r="D246" s="129"/>
      <c r="E246" s="129"/>
      <c r="F246" s="7"/>
      <c r="G246" s="7"/>
      <c r="H246" s="7"/>
      <c r="I246" s="7"/>
      <c r="J246" s="121"/>
      <c r="K246" s="7"/>
      <c r="L246" s="7"/>
    </row>
    <row r="247" spans="1:12" ht="15.75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121"/>
      <c r="K247" s="7"/>
      <c r="L247" s="7"/>
    </row>
    <row r="248" spans="1:12" ht="15.75" x14ac:dyDescent="0.25">
      <c r="A248" s="7"/>
      <c r="H248" s="7"/>
      <c r="I248" s="7"/>
      <c r="J248" s="121"/>
      <c r="K248" s="7"/>
      <c r="L248" s="7"/>
    </row>
  </sheetData>
  <mergeCells count="21">
    <mergeCell ref="F232:F234"/>
    <mergeCell ref="G232:G234"/>
    <mergeCell ref="H232:H234"/>
    <mergeCell ref="B244:E244"/>
    <mergeCell ref="B246:E246"/>
    <mergeCell ref="A8:A9"/>
    <mergeCell ref="B8:B9"/>
    <mergeCell ref="C8:D8"/>
    <mergeCell ref="E8:H8"/>
    <mergeCell ref="I8:L8"/>
    <mergeCell ref="A232:A234"/>
    <mergeCell ref="B232:B234"/>
    <mergeCell ref="C232:C234"/>
    <mergeCell ref="D232:D234"/>
    <mergeCell ref="E232:E234"/>
    <mergeCell ref="A7:L7"/>
    <mergeCell ref="H1:L1"/>
    <mergeCell ref="A3:C3"/>
    <mergeCell ref="H3:O3"/>
    <mergeCell ref="H4:L4"/>
    <mergeCell ref="A6:L6"/>
  </mergeCells>
  <printOptions horizontalCentered="1"/>
  <pageMargins left="0" right="0" top="0.17" bottom="0.17" header="0.17" footer="0.16"/>
  <pageSetup paperSize="9" scale="83" fitToHeight="0" orientation="landscape" r:id="rId1"/>
  <headerFooter alignWithMargins="0"/>
  <rowBreaks count="7" manualBreakCount="7">
    <brk id="30" max="11" man="1"/>
    <brk id="54" max="11" man="1"/>
    <brk id="85" max="11" man="1"/>
    <brk id="114" max="11" man="1"/>
    <brk id="137" max="11" man="1"/>
    <brk id="199" max="11" man="1"/>
    <brk id="22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1 (2)</vt:lpstr>
      <vt:lpstr>'1'!Область_печати</vt:lpstr>
      <vt:lpstr>'1 (2)'!Область_печати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2022-06-09T01:31:49Z</cp:lastPrinted>
  <dcterms:created xsi:type="dcterms:W3CDTF">2002-06-27T06:35:29Z</dcterms:created>
  <dcterms:modified xsi:type="dcterms:W3CDTF">2022-06-09T02:52:44Z</dcterms:modified>
</cp:coreProperties>
</file>